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\КТЗ\2.Закупки\2020\168. Выполнение СМР г. Саратов (Тищенко)\Для размещения на ЭТП\"/>
    </mc:Choice>
  </mc:AlternateContent>
  <bookViews>
    <workbookView xWindow="-15" yWindow="45" windowWidth="20130" windowHeight="4725" activeTab="1"/>
  </bookViews>
  <sheets>
    <sheet name="СМР" sheetId="20734" r:id="rId1"/>
    <sheet name="СКС" sheetId="20735" r:id="rId2"/>
  </sheets>
  <definedNames>
    <definedName name="a01_СС_Титул_pre_rep">#REF!</definedName>
    <definedName name="a02_СС_Шапка_pre_rep">#REF!</definedName>
    <definedName name="a06_СС_Лимитированные_pre_rep">#REF!</definedName>
    <definedName name="a08_СС_ЗаголовокЛимит_pre_rep">#REF!</definedName>
    <definedName name="a11_О_Титул_pre_rep">#REF!</definedName>
    <definedName name="a12_О_Шапка_pre_rep">#REF!</definedName>
    <definedName name="a14_О_ИтогГрафы_pre_rep">#REF!</definedName>
    <definedName name="a16_О_Лимитированные_pre_rep">#REF!</definedName>
    <definedName name="a17_О_Концовка_pre_rep">#REF!</definedName>
    <definedName name="a23_С_Заголовок_pre_rep">#REF!</definedName>
    <definedName name="a24_С_ИтогГрафы_pre_rep">#REF!</definedName>
    <definedName name="a27_С_Концовка_pre_rep">#REF!</definedName>
    <definedName name="a33_Р_Заголовок_pre_rep">#REF!</definedName>
    <definedName name="a34_Р_ИтогГрафы_pre_rep">#REF!</definedName>
    <definedName name="a51_Ст_Строка_pre_rep">#REF!</definedName>
    <definedName name="a53_Ст_Индексы_pre_rep">#REF!</definedName>
    <definedName name="a54_Ст_НРиСП_pre_rep">#REF!</definedName>
    <definedName name="a61_ПСт_Подстрока_pre_rep">#REF!</definedName>
    <definedName name="_xlnm.Print_Area" localSheetId="0">СМР!$A$1:$J$236</definedName>
  </definedNames>
  <calcPr calcId="162913"/>
</workbook>
</file>

<file path=xl/calcChain.xml><?xml version="1.0" encoding="utf-8"?>
<calcChain xmlns="http://schemas.openxmlformats.org/spreadsheetml/2006/main">
  <c r="I42" i="20735" l="1"/>
  <c r="F151" i="20734" l="1"/>
  <c r="H151" i="20734"/>
  <c r="F152" i="20734"/>
  <c r="H152" i="20734"/>
  <c r="F153" i="20734"/>
  <c r="H153" i="20734"/>
  <c r="F154" i="20734"/>
  <c r="H154" i="20734"/>
  <c r="F155" i="20734"/>
  <c r="H155" i="20734"/>
  <c r="I154" i="20734" l="1"/>
  <c r="I152" i="20734"/>
  <c r="I155" i="20734"/>
  <c r="I153" i="20734"/>
  <c r="I151" i="20734"/>
  <c r="H202" i="20734"/>
  <c r="H204" i="20734"/>
  <c r="F204" i="20734"/>
  <c r="H203" i="20734"/>
  <c r="F203" i="20734"/>
  <c r="I185" i="20734" l="1"/>
  <c r="F202" i="20734"/>
  <c r="I202" i="20734" s="1"/>
  <c r="I204" i="20734"/>
  <c r="I203" i="20734"/>
  <c r="I205" i="20734" l="1"/>
  <c r="H198" i="20734"/>
  <c r="F198" i="20734"/>
  <c r="I198" i="20734" l="1"/>
  <c r="H108" i="20734"/>
  <c r="F108" i="20734"/>
  <c r="H107" i="20734"/>
  <c r="F107" i="20734"/>
  <c r="H143" i="20734"/>
  <c r="F143" i="20734"/>
  <c r="H140" i="20734"/>
  <c r="F140" i="20734"/>
  <c r="H137" i="20734"/>
  <c r="F137" i="20734"/>
  <c r="H125" i="20734"/>
  <c r="F125" i="20734"/>
  <c r="H105" i="20734"/>
  <c r="F105" i="20734"/>
  <c r="H132" i="20734"/>
  <c r="F132" i="20734"/>
  <c r="H126" i="20734"/>
  <c r="F126" i="20734"/>
  <c r="I107" i="20734" l="1"/>
  <c r="I108" i="20734"/>
  <c r="I143" i="20734"/>
  <c r="I140" i="20734"/>
  <c r="I137" i="20734"/>
  <c r="I105" i="20734"/>
  <c r="I132" i="20734"/>
  <c r="I126" i="20734"/>
  <c r="I125" i="20734"/>
  <c r="H85" i="20734" l="1"/>
  <c r="F85" i="20734"/>
  <c r="I85" i="20734" l="1"/>
  <c r="H191" i="20734" l="1"/>
  <c r="F191" i="20734"/>
  <c r="I191" i="20734" l="1"/>
  <c r="H129" i="20734"/>
  <c r="F129" i="20734"/>
  <c r="H197" i="20734"/>
  <c r="F197" i="20734"/>
  <c r="H196" i="20734"/>
  <c r="F196" i="20734"/>
  <c r="H195" i="20734"/>
  <c r="F195" i="20734"/>
  <c r="H194" i="20734"/>
  <c r="F194" i="20734"/>
  <c r="H193" i="20734"/>
  <c r="F193" i="20734"/>
  <c r="H192" i="20734"/>
  <c r="F192" i="20734"/>
  <c r="I196" i="20734" l="1"/>
  <c r="I195" i="20734"/>
  <c r="I129" i="20734"/>
  <c r="I192" i="20734"/>
  <c r="I194" i="20734"/>
  <c r="I197" i="20734"/>
  <c r="I193" i="20734"/>
  <c r="H33" i="20734" l="1"/>
  <c r="F33" i="20734"/>
  <c r="H32" i="20734"/>
  <c r="F32" i="20734"/>
  <c r="I33" i="20734" l="1"/>
  <c r="I32" i="20734"/>
  <c r="D89" i="20734"/>
  <c r="F82" i="20734" l="1"/>
  <c r="F79" i="20734"/>
  <c r="F81" i="20734"/>
  <c r="F83" i="20734"/>
  <c r="F80" i="20734"/>
  <c r="H83" i="20734"/>
  <c r="H82" i="20734"/>
  <c r="H81" i="20734"/>
  <c r="H80" i="20734"/>
  <c r="H79" i="20734"/>
  <c r="H69" i="20734"/>
  <c r="F69" i="20734"/>
  <c r="I69" i="20734" l="1"/>
  <c r="I82" i="20734"/>
  <c r="I81" i="20734"/>
  <c r="I83" i="20734"/>
  <c r="I80" i="20734"/>
  <c r="I79" i="20734"/>
  <c r="H66" i="20734"/>
  <c r="F66" i="20734"/>
  <c r="H67" i="20734"/>
  <c r="F67" i="20734"/>
  <c r="D46" i="20734"/>
  <c r="I67" i="20734" l="1"/>
  <c r="I66" i="20734"/>
  <c r="H51" i="20734" l="1"/>
  <c r="F51" i="20734"/>
  <c r="H52" i="20734"/>
  <c r="F52" i="20734"/>
  <c r="I52" i="20734" l="1"/>
  <c r="I51" i="20734"/>
  <c r="H41" i="20734"/>
  <c r="F41" i="20734" l="1"/>
  <c r="I41" i="20734" s="1"/>
  <c r="F188" i="20734" l="1"/>
  <c r="H188" i="20734"/>
  <c r="F189" i="20734"/>
  <c r="H189" i="20734"/>
  <c r="F190" i="20734"/>
  <c r="H190" i="20734"/>
  <c r="I190" i="20734" l="1"/>
  <c r="I189" i="20734"/>
  <c r="I188" i="20734"/>
  <c r="D42" i="20734"/>
  <c r="H29" i="20734"/>
  <c r="F29" i="20734"/>
  <c r="H28" i="20734"/>
  <c r="F28" i="20734"/>
  <c r="H21" i="20734"/>
  <c r="F21" i="20734"/>
  <c r="I28" i="20734" l="1"/>
  <c r="I29" i="20734"/>
  <c r="I21" i="20734"/>
  <c r="H20" i="20734"/>
  <c r="F20" i="20734"/>
  <c r="H22" i="20734"/>
  <c r="F22" i="20734"/>
  <c r="H34" i="20734"/>
  <c r="F34" i="20734"/>
  <c r="H84" i="20734"/>
  <c r="H86" i="20734"/>
  <c r="F84" i="20734"/>
  <c r="F86" i="20734"/>
  <c r="H142" i="20734"/>
  <c r="F142" i="20734"/>
  <c r="H133" i="20734"/>
  <c r="F133" i="20734"/>
  <c r="I142" i="20734" l="1"/>
  <c r="I34" i="20734"/>
  <c r="I86" i="20734"/>
  <c r="I84" i="20734"/>
  <c r="I20" i="20734"/>
  <c r="I22" i="20734"/>
  <c r="I133" i="20734"/>
  <c r="H207" i="20734" l="1"/>
  <c r="H208" i="20734"/>
  <c r="H209" i="20734"/>
  <c r="H210" i="20734"/>
  <c r="F207" i="20734"/>
  <c r="F208" i="20734"/>
  <c r="F209" i="20734"/>
  <c r="F210" i="20734"/>
  <c r="H199" i="20734"/>
  <c r="F199" i="20734"/>
  <c r="H187" i="20734"/>
  <c r="F187" i="20734"/>
  <c r="H122" i="20734"/>
  <c r="H123" i="20734"/>
  <c r="H124" i="20734"/>
  <c r="H130" i="20734"/>
  <c r="H131" i="20734"/>
  <c r="H134" i="20734"/>
  <c r="H135" i="20734"/>
  <c r="H136" i="20734"/>
  <c r="H138" i="20734"/>
  <c r="H139" i="20734"/>
  <c r="H141" i="20734"/>
  <c r="H144" i="20734"/>
  <c r="H145" i="20734"/>
  <c r="H128" i="20734"/>
  <c r="H146" i="20734"/>
  <c r="H127" i="20734"/>
  <c r="H147" i="20734"/>
  <c r="H148" i="20734"/>
  <c r="F122" i="20734"/>
  <c r="F123" i="20734"/>
  <c r="F124" i="20734"/>
  <c r="F130" i="20734"/>
  <c r="F131" i="20734"/>
  <c r="F134" i="20734"/>
  <c r="F135" i="20734"/>
  <c r="F136" i="20734"/>
  <c r="F138" i="20734"/>
  <c r="F139" i="20734"/>
  <c r="F141" i="20734"/>
  <c r="F144" i="20734"/>
  <c r="F145" i="20734"/>
  <c r="F128" i="20734"/>
  <c r="F146" i="20734"/>
  <c r="F127" i="20734"/>
  <c r="F147" i="20734"/>
  <c r="F148" i="20734"/>
  <c r="H114" i="20734"/>
  <c r="H115" i="20734"/>
  <c r="H116" i="20734"/>
  <c r="H117" i="20734"/>
  <c r="H118" i="20734"/>
  <c r="H119" i="20734"/>
  <c r="F114" i="20734"/>
  <c r="F115" i="20734"/>
  <c r="F116" i="20734"/>
  <c r="F117" i="20734"/>
  <c r="F118" i="20734"/>
  <c r="F119" i="20734"/>
  <c r="H113" i="20734"/>
  <c r="F113" i="20734"/>
  <c r="H99" i="20734"/>
  <c r="H100" i="20734"/>
  <c r="H101" i="20734"/>
  <c r="H102" i="20734"/>
  <c r="H103" i="20734"/>
  <c r="H104" i="20734"/>
  <c r="H106" i="20734"/>
  <c r="H109" i="20734"/>
  <c r="H110" i="20734"/>
  <c r="F99" i="20734"/>
  <c r="F100" i="20734"/>
  <c r="F101" i="20734"/>
  <c r="F102" i="20734"/>
  <c r="F103" i="20734"/>
  <c r="F104" i="20734"/>
  <c r="F106" i="20734"/>
  <c r="F109" i="20734"/>
  <c r="F110" i="20734"/>
  <c r="H98" i="20734"/>
  <c r="F98" i="20734"/>
  <c r="H90" i="20734"/>
  <c r="H91" i="20734"/>
  <c r="H92" i="20734"/>
  <c r="H93" i="20734"/>
  <c r="H94" i="20734"/>
  <c r="H95" i="20734"/>
  <c r="F90" i="20734"/>
  <c r="F91" i="20734"/>
  <c r="F92" i="20734"/>
  <c r="F93" i="20734"/>
  <c r="F94" i="20734"/>
  <c r="F95" i="20734"/>
  <c r="H89" i="20734"/>
  <c r="F89" i="20734"/>
  <c r="H53" i="20734"/>
  <c r="H54" i="20734"/>
  <c r="H55" i="20734"/>
  <c r="H56" i="20734"/>
  <c r="H57" i="20734"/>
  <c r="H58" i="20734"/>
  <c r="H59" i="20734"/>
  <c r="H60" i="20734"/>
  <c r="H61" i="20734"/>
  <c r="H62" i="20734"/>
  <c r="H63" i="20734"/>
  <c r="H64" i="20734"/>
  <c r="H65" i="20734"/>
  <c r="H68" i="20734"/>
  <c r="H70" i="20734"/>
  <c r="H71" i="20734"/>
  <c r="H72" i="20734"/>
  <c r="H73" i="20734"/>
  <c r="H74" i="20734"/>
  <c r="H75" i="20734"/>
  <c r="H76" i="20734"/>
  <c r="H77" i="20734"/>
  <c r="H78" i="20734"/>
  <c r="F53" i="20734"/>
  <c r="F54" i="20734"/>
  <c r="F55" i="20734"/>
  <c r="F56" i="20734"/>
  <c r="F57" i="20734"/>
  <c r="F58" i="20734"/>
  <c r="F59" i="20734"/>
  <c r="F60" i="20734"/>
  <c r="F61" i="20734"/>
  <c r="F62" i="20734"/>
  <c r="F63" i="20734"/>
  <c r="F64" i="20734"/>
  <c r="F65" i="20734"/>
  <c r="F68" i="20734"/>
  <c r="F70" i="20734"/>
  <c r="F71" i="20734"/>
  <c r="F72" i="20734"/>
  <c r="F73" i="20734"/>
  <c r="F74" i="20734"/>
  <c r="F75" i="20734"/>
  <c r="F76" i="20734"/>
  <c r="F77" i="20734"/>
  <c r="F78" i="20734"/>
  <c r="H50" i="20734"/>
  <c r="F50" i="20734"/>
  <c r="H38" i="20734"/>
  <c r="H39" i="20734"/>
  <c r="H40" i="20734"/>
  <c r="H43" i="20734"/>
  <c r="H44" i="20734"/>
  <c r="H45" i="20734"/>
  <c r="H46" i="20734"/>
  <c r="H42" i="20734"/>
  <c r="H47" i="20734"/>
  <c r="F38" i="20734"/>
  <c r="F39" i="20734"/>
  <c r="F40" i="20734"/>
  <c r="F43" i="20734"/>
  <c r="F44" i="20734"/>
  <c r="F45" i="20734"/>
  <c r="F46" i="20734"/>
  <c r="F42" i="20734"/>
  <c r="F47" i="20734"/>
  <c r="H37" i="20734"/>
  <c r="F37" i="20734"/>
  <c r="H23" i="20734"/>
  <c r="H24" i="20734"/>
  <c r="H25" i="20734"/>
  <c r="H26" i="20734"/>
  <c r="H27" i="20734"/>
  <c r="H30" i="20734"/>
  <c r="H31" i="20734"/>
  <c r="F23" i="20734"/>
  <c r="F24" i="20734"/>
  <c r="F25" i="20734"/>
  <c r="F26" i="20734"/>
  <c r="F27" i="20734"/>
  <c r="F30" i="20734"/>
  <c r="F31" i="20734"/>
  <c r="H19" i="20734"/>
  <c r="F19" i="20734"/>
  <c r="H14" i="20734"/>
  <c r="H15" i="20734"/>
  <c r="H16" i="20734"/>
  <c r="F14" i="20734"/>
  <c r="F15" i="20734"/>
  <c r="F16" i="20734"/>
  <c r="H13" i="20734"/>
  <c r="F13" i="20734"/>
  <c r="I92" i="20734" l="1"/>
  <c r="I94" i="20734"/>
  <c r="I90" i="20734"/>
  <c r="I16" i="20734"/>
  <c r="I147" i="20734"/>
  <c r="I145" i="20734"/>
  <c r="I139" i="20734"/>
  <c r="I131" i="20734"/>
  <c r="I123" i="20734"/>
  <c r="I45" i="20734"/>
  <c r="I43" i="20734"/>
  <c r="I38" i="20734"/>
  <c r="I70" i="20734"/>
  <c r="I64" i="20734"/>
  <c r="I60" i="20734"/>
  <c r="I56" i="20734"/>
  <c r="I114" i="20734"/>
  <c r="I208" i="20734"/>
  <c r="I39" i="20734"/>
  <c r="I31" i="20734"/>
  <c r="I23" i="20734"/>
  <c r="I30" i="20734"/>
  <c r="I44" i="20734"/>
  <c r="I27" i="20734"/>
  <c r="I24" i="20734"/>
  <c r="I40" i="20734"/>
  <c r="I117" i="20734"/>
  <c r="I199" i="20734"/>
  <c r="I210" i="20734"/>
  <c r="I207" i="20734"/>
  <c r="I100" i="20734"/>
  <c r="I148" i="20734"/>
  <c r="I134" i="20734"/>
  <c r="I76" i="20734"/>
  <c r="I71" i="20734"/>
  <c r="I62" i="20734"/>
  <c r="I58" i="20734"/>
  <c r="I54" i="20734"/>
  <c r="I13" i="20734"/>
  <c r="I37" i="20734"/>
  <c r="I95" i="20734"/>
  <c r="I14" i="20734"/>
  <c r="I46" i="20734"/>
  <c r="I93" i="20734"/>
  <c r="I119" i="20734"/>
  <c r="I116" i="20734"/>
  <c r="I127" i="20734"/>
  <c r="I144" i="20734"/>
  <c r="I136" i="20734"/>
  <c r="I130" i="20734"/>
  <c r="I122" i="20734"/>
  <c r="I47" i="20734"/>
  <c r="I78" i="20734"/>
  <c r="I75" i="20734"/>
  <c r="I73" i="20734"/>
  <c r="I74" i="20734"/>
  <c r="I115" i="20734"/>
  <c r="I135" i="20734"/>
  <c r="I110" i="20734"/>
  <c r="I209" i="20734"/>
  <c r="I19" i="20734"/>
  <c r="I68" i="20734"/>
  <c r="I89" i="20734"/>
  <c r="I98" i="20734"/>
  <c r="I104" i="20734"/>
  <c r="I15" i="20734"/>
  <c r="I59" i="20734"/>
  <c r="I118" i="20734"/>
  <c r="I138" i="20734"/>
  <c r="I25" i="20734"/>
  <c r="I26" i="20734"/>
  <c r="I42" i="20734"/>
  <c r="I50" i="20734"/>
  <c r="I53" i="20734"/>
  <c r="I91" i="20734"/>
  <c r="I102" i="20734"/>
  <c r="I101" i="20734"/>
  <c r="I113" i="20734"/>
  <c r="I128" i="20734"/>
  <c r="I141" i="20734"/>
  <c r="I124" i="20734"/>
  <c r="I103" i="20734"/>
  <c r="I61" i="20734"/>
  <c r="I106" i="20734"/>
  <c r="I146" i="20734"/>
  <c r="I187" i="20734"/>
  <c r="I77" i="20734"/>
  <c r="I72" i="20734"/>
  <c r="I63" i="20734"/>
  <c r="I55" i="20734"/>
  <c r="I109" i="20734"/>
  <c r="I99" i="20734"/>
  <c r="I65" i="20734"/>
  <c r="I57" i="20734"/>
  <c r="J97" i="20734"/>
  <c r="I35" i="20734" l="1"/>
  <c r="I200" i="20734"/>
  <c r="I111" i="20734"/>
  <c r="I48" i="20734"/>
  <c r="I96" i="20734"/>
  <c r="I149" i="20734"/>
  <c r="I17" i="20734"/>
  <c r="I87" i="20734"/>
  <c r="I120" i="20734"/>
  <c r="I211" i="20734"/>
  <c r="H213" i="20734" l="1"/>
</calcChain>
</file>

<file path=xl/sharedStrings.xml><?xml version="1.0" encoding="utf-8"?>
<sst xmlns="http://schemas.openxmlformats.org/spreadsheetml/2006/main" count="477" uniqueCount="218">
  <si>
    <t>ИТОГО по смете:</t>
  </si>
  <si>
    <t xml:space="preserve">Наименование работ </t>
  </si>
  <si>
    <t>Един. изм.</t>
  </si>
  <si>
    <t>Объем работ</t>
  </si>
  <si>
    <t>Стоимость работ (включая НДС) в рублях.</t>
  </si>
  <si>
    <t>Всего стоимость работ и материалов</t>
  </si>
  <si>
    <t>единицы</t>
  </si>
  <si>
    <t>итого материал</t>
  </si>
  <si>
    <t>итого работа</t>
  </si>
  <si>
    <t xml:space="preserve">№  
п./п.  </t>
  </si>
  <si>
    <t>Стоимость материалов и оборудования (включая НДС) в рублях</t>
  </si>
  <si>
    <t>(типовая форма)</t>
  </si>
  <si>
    <t>В т.ч. НДС-20%</t>
  </si>
  <si>
    <t>Демонтажные работы</t>
  </si>
  <si>
    <t>Отделочные работы</t>
  </si>
  <si>
    <t>Комментарий Заказчика</t>
  </si>
  <si>
    <t>Комментарий Подрядчика</t>
  </si>
  <si>
    <t>Общие проектные работы</t>
  </si>
  <si>
    <t>компл</t>
  </si>
  <si>
    <t>Проект ЭОМ</t>
  </si>
  <si>
    <t>Проект ОВиК</t>
  </si>
  <si>
    <t>Проект АР</t>
  </si>
  <si>
    <t>Итого по разделу</t>
  </si>
  <si>
    <t>м2</t>
  </si>
  <si>
    <t xml:space="preserve">Демонтаж существующих одностворчатых дверей </t>
  </si>
  <si>
    <t>шт</t>
  </si>
  <si>
    <t>Демонтаж существующих подоконников без сохранения</t>
  </si>
  <si>
    <t>м.п</t>
  </si>
  <si>
    <t xml:space="preserve">Демонтаж перегородок из ГКЛ </t>
  </si>
  <si>
    <t>Устройство металлического подиума (фальшпола) h- 250 мм. со ступенькой. С усилением в местах установки сейфов
Каркас (основа) из металлического профиля 40*40*2, покрытый фанерой 15мм. в 2 слоя.</t>
  </si>
  <si>
    <t>Облицовка стен бронеконструкций из ГКЛ 12,5мм с двух сторон (на клей)</t>
  </si>
  <si>
    <t xml:space="preserve">Облицовка колонн и стен с устройством ниш под радиаторы отопления из ГКЛ 12,5мм </t>
  </si>
  <si>
    <t>Устройство подоконников с заглушками</t>
  </si>
  <si>
    <t>Устройство напольного покрытия из керамогранита Эстима МР02 (возможна замена на керамогранит 300х300, 450х450 соль-перец) 
(пом.: с/у)</t>
  </si>
  <si>
    <t>Устройство антистатического коммерческого линолеума Tarkett Toro SC 102.
(пом.: подсобное помещение)</t>
  </si>
  <si>
    <t>Устройство ПВХ плинтусов в цвет напольного покрытия (ламинат, линолеум)</t>
  </si>
  <si>
    <t>м.п.</t>
  </si>
  <si>
    <t>Отделка ступеней порожком</t>
  </si>
  <si>
    <t>Монтаж и подключение смесителя раковины в комплекте с фурнитурой и арматурой</t>
  </si>
  <si>
    <t>Техническое укрепление помещения кассы</t>
  </si>
  <si>
    <t xml:space="preserve">Устройство передаточного узла, в т.ч. бронестекло 2-го класса пулестойкости 800х900 в раме, бронелоток подвижный на 2 банковские упаковки облицованный нержавеющей сталью </t>
  </si>
  <si>
    <t>компл.</t>
  </si>
  <si>
    <t>Переговорное устройство клиент-кассир Stelberry</t>
  </si>
  <si>
    <t>Устройство ОВиК</t>
  </si>
  <si>
    <t>Устройство ЭОМ</t>
  </si>
  <si>
    <t>Прочие работы</t>
  </si>
  <si>
    <t>Фасадные работы</t>
  </si>
  <si>
    <t>Устройство СКС</t>
  </si>
  <si>
    <t>Монтаж трассы дренажа</t>
  </si>
  <si>
    <t>Поставка и монтаж дренажного насоса</t>
  </si>
  <si>
    <t>Монтаж 3-х фазной тепловой завесы с автоматической системой вкл/выкл</t>
  </si>
  <si>
    <t>Монтаж и подключение электрического щита с наполнением (автоматическими выключателями)</t>
  </si>
  <si>
    <t>комплект.</t>
  </si>
  <si>
    <t>Счетчик электроэнергии трехфазный</t>
  </si>
  <si>
    <t>Установка реле времени для автоматического включения рекламы (Таймер электронный астрономический суточный ТЭ-АС или аналог). На группу вывеска, реклама, лайт-боксы</t>
  </si>
  <si>
    <t>Монтаж кабель ВВГнг-ls 3x2.5 мм для розеточных групп</t>
  </si>
  <si>
    <t>Монтаж кабельных Лотков перфорированный 100х50х3000мм с комплектующими (шпильки, соединители, гайки, анкера)</t>
  </si>
  <si>
    <t>Монтаж светильников светодиодных 36w 595х595х19 4500K 2900Лм призма IP40 в подвесной потолок</t>
  </si>
  <si>
    <t>Монтаж светильник круглый в потолок Arlight SP-TOR-TB400SB-25W 4000K или Artlight ART-SROUND 40 4000K.</t>
  </si>
  <si>
    <t xml:space="preserve">Монтаж светильников с блоком аварийного питания 1ч </t>
  </si>
  <si>
    <t>Монтаж кабеля для наружной рекламы</t>
  </si>
  <si>
    <t>Монтаж светодиодных указателей Выход</t>
  </si>
  <si>
    <t xml:space="preserve">Монтаж кабеля для 3-х фазной тепловой завесы </t>
  </si>
  <si>
    <t>Проведение комплекса замеров (лаборатория)</t>
  </si>
  <si>
    <t>Подготовка исполнительной документации</t>
  </si>
  <si>
    <t>Устройство поручней из нержавеющей стали</t>
  </si>
  <si>
    <t>Монтаж ниши  для ковра  и поставка ковра резинового уличного, размер (ШхДхВ): 80×120×0,16 см</t>
  </si>
  <si>
    <t>Устройство вертикальных жалюзей на окна (тканевые белые)3,0*3.0м, 3шт</t>
  </si>
  <si>
    <t>Монтаж плакатов формата А1 на стены офиса</t>
  </si>
  <si>
    <t>Строительные работы</t>
  </si>
  <si>
    <t>Требования к качеству выполняемых работ - по нормам СНиП (там, где требуется качество лучше, чем в СНиП, требования и допуски формулируются отдельно). В графе "Материалы" указана стоимость материалов с доставкой на объект. На материалы должны быть учтены все запасы, отходы, нахлесты и т.д. согласно СНиП. В графе "Работы" указаны: итоговая стоимость работ с учетом оплаты труда рабочим, ИТР, руководству состава компании в т.ч. и в ночное время, доставки работников на объект, их проживание вне объекта, охраны объекта и находящихся на нем материалов и оборудования, временной защиты конструкций, оборудования и отделываемых поверхностей от порчи, кажддневная уборка, выгрузка-погрузка и переноска строительных материалов, монтаж-демонтаж подмостей, оплаты устройства временного электро (водо)снабжения, канализования, мероприятий по обеспечению на объекте необходимых мер по противопожарной безопасности и безопасности труда, спецодежды, устройства временных бытовых помещений для строителей, затраты на временную мебель, связь, интернет. В этой же графе учтены необходимое налогооблажение при оплате материалов и работ по б.н. расчету и сметная прибыль подрядчика, оформление исполнительной документации. Все перечисленное оговаривается и согласовывается на весь период комплексного ремонта по строительно-монтажным, отделочным работам и устройству инжененрных сетей.</t>
  </si>
  <si>
    <t>Монтаж и обвязка нагревателя воды Thermex 50L (нержавейка) с обвязкой и запорной арматурой</t>
  </si>
  <si>
    <t>Сантехнические работы</t>
  </si>
  <si>
    <t>Монтаж воздуховодов гибких шумоизолированных ф=100мм</t>
  </si>
  <si>
    <t>Монтаж клапанов обратных (регулировочных)</t>
  </si>
  <si>
    <t>Вывоз строительного мусора, с выносом и погрузкой</t>
  </si>
  <si>
    <t>Установка унитаза типа "компакт" в комплекте с учетом подключения коммуникаций, гофрой, гибким шлангом, шаровым краном</t>
  </si>
  <si>
    <t>Установка раковины в с/у, в комплекте с сифоном, гибкой подводкой, шаровыми кранами</t>
  </si>
  <si>
    <t>Устройство Н-образного усиления из трубы профильной 50х50х4мм вокруг дверей (внутри перегородки с фиксацией к перекрытию и полу, с покраской. С зашивкой поверхности ГКЛ</t>
  </si>
  <si>
    <t>Проект КР</t>
  </si>
  <si>
    <t>Монтаж подвесного потолка типа Армстронг "Байкал", разм. 600х600мм. Подвесная система каркаса: Т-24. Цвет: белый.</t>
  </si>
  <si>
    <t>Монтаж доводчиков на двери с внутренней стороны</t>
  </si>
  <si>
    <t xml:space="preserve">Монтаж "Финской" межкомнатной двери 800х2000, полотно гладкое, цвет-белый, в комплекте с мотажом стандартного замка, нажимной ручкой, фурнитурой и наличниками. </t>
  </si>
  <si>
    <t>Укладка плиточного линолиума ПВХ Project floors Loose-Lay PW 1250-55 или ламинат Kronospan Castello, 32 класс, Дуб Каталония (Арт. 147278), раскладка со сдвигом на 20% по длинной стороне
(пом. Директора, переговорная)</t>
  </si>
  <si>
    <t>Устройство напольного покрытия из керамогранита Керама Марацци DD600500R Stone серый темный 600х600, на плиточном клее, с затиркой швов.
(пом.: тамбур, Операционный зал, Кабина клиента)</t>
  </si>
  <si>
    <t>Устройство гидроизоляции пола в с/у с нахлёстом на стены 150мм в 1 слой гидроизола по подготовке из праймера, либо обмазочной.</t>
  </si>
  <si>
    <t>Облицовка стен в с/у, включая дверные откосы, до чистового потолка, настенной керамической плитки 200х300мм, цвет-белый, с затиркой швов.</t>
  </si>
  <si>
    <t>Монтаж и затягивание кабеля в гофру ПВХ 20мм</t>
  </si>
  <si>
    <t>Установка и расключение распаячной коробки</t>
  </si>
  <si>
    <t>Устройство кабель-канала 80х60мм для монтажа розеток под столами, в комплекте с заглушками, углами и соединителями</t>
  </si>
  <si>
    <t xml:space="preserve">Изготовление и монтаж плинтуса из керамогранита Н=65мм с затиркой швов, шпаклёвкой и окраской примыканий к стене </t>
  </si>
  <si>
    <t>Демонтаж тепловой завесы</t>
  </si>
  <si>
    <t>шт.</t>
  </si>
  <si>
    <t>Снятие старых обоев со стен</t>
  </si>
  <si>
    <t>Демонтаж плинтуса керамического (сапожка)</t>
  </si>
  <si>
    <t>Установка  розеток  IT с обжимом концов</t>
  </si>
  <si>
    <t xml:space="preserve">Прокладка кабеля компьютерного (телефонного) </t>
  </si>
  <si>
    <t>Розетка Legrand RJ-45 компьютерная для монтажа в кабель -канал</t>
  </si>
  <si>
    <t>Кросировка патч панели</t>
  </si>
  <si>
    <t>порт</t>
  </si>
  <si>
    <t>Кабель канал (для монтажа в стол к операционистами прокладки кабеля для МФУ операционистов)</t>
  </si>
  <si>
    <t xml:space="preserve">Демонтаж существующих двухстворчатых дверей </t>
  </si>
  <si>
    <t>Демонтаж перегородок из AL профиля</t>
  </si>
  <si>
    <t>Демонтаж перегородок с усилением бронепанелями</t>
  </si>
  <si>
    <t xml:space="preserve">Демонтаж существующего покрытия крыльца </t>
  </si>
  <si>
    <t>Заделка проема в сущ. перегородках после демонтажа межкомнотной двери.</t>
  </si>
  <si>
    <t>Монтаж закладных деталей для блоков кондиционирования и LCD панелей  фанерой 10 мм, не менее 1.5*0.6 м</t>
  </si>
  <si>
    <t xml:space="preserve">Монтаж "Финской" межкомнатной двери 700х2000, полотно гладкое, цвет-белый, в комплекте с мотажом стандартного замка, нажимной ручкой, фурнитурой и наличниками. </t>
  </si>
  <si>
    <t xml:space="preserve">Монтаж "Финской" межкомнатной двери 1000х2000, полотно гладкое, цвет-белый, в комплекте с мотажом стандартного замка, нажимной ручкой, фурнитурой и наличниками. </t>
  </si>
  <si>
    <t>Устройство коммерческого линолеума Tarkett Accenzt Mineral AS 100007
(пом.: касса)</t>
  </si>
  <si>
    <t>Окраска пожарного шкафа в 2 слоя, цвет красный Ral 3020</t>
  </si>
  <si>
    <t>Демонтажные работы по электрике (провода, розетки, выключатели и т.д.)</t>
  </si>
  <si>
    <t>Демонтажные работы Вентиляции и дымоудаления</t>
  </si>
  <si>
    <t>Демонтажные работы Водопровода и водоотведения</t>
  </si>
  <si>
    <t>Грунтовка поверхности стен, колон и ниш, включая оконные и дверные откосы.</t>
  </si>
  <si>
    <t xml:space="preserve">Оклейка стен, колон и ниш, включая оконные и дверные откосы, армирующим шпатлёвку стеклохолстом "паутинка" </t>
  </si>
  <si>
    <t xml:space="preserve">Шпаклевка поверхностей стен, колон и ниш, включая оконные и дверные откосы, "под покраску" </t>
  </si>
  <si>
    <t>Шпаклевка поверхностей стен, колон и ниш, включая оконные и дверные откосы, под оклейку стеклохолстом "паутинка", для армирования шпатлевки. На углы монтируется малярный уголок.</t>
  </si>
  <si>
    <t xml:space="preserve">Грунтовка поверхности подвесного потолка из ГКЛ </t>
  </si>
  <si>
    <t>Шпаклевка поверхностей подвесного потолка из ГКЛ, под оклейку стеклохолстом "паутинка", для армирования шпатлевки.</t>
  </si>
  <si>
    <t xml:space="preserve">Оклейка поверхности подвесного потолка из ГКЛ , армирующим шпатлёвку стеклохолстом "паутинка" </t>
  </si>
  <si>
    <t xml:space="preserve">Шпаклевка поверхности подвесного потолка из ГКЛ, "под покраску" </t>
  </si>
  <si>
    <t>Окраска стен, колон и ниш, , включая оконные и дверные откосы, за 2 раза, цвет белый Ral 9016</t>
  </si>
  <si>
    <t>Окраска стен, колон и ниш, включая оконные и дверные откосы, за 2 раза, цвет красный Ral 3020</t>
  </si>
  <si>
    <t>Демонтаж существующего подвесного потолка</t>
  </si>
  <si>
    <t>Демонтаж существующего напольного покрытия</t>
  </si>
  <si>
    <t>Устройство столешницы из мдф (кассир/клиент) Цвет дуб Небраска натуральный, ЛДСП (EGGER H3331 ST10), усиление мебельными уголками.</t>
  </si>
  <si>
    <t>Врезка и прокладка трубопроводов водоснабжения из напорных ПП труб, с учетом фитингов и запорной арматуры, для горячего и холодного водоснабжения (все коммуникации скрытой прокладки)</t>
  </si>
  <si>
    <t>Демонтаж существующего унитаза</t>
  </si>
  <si>
    <t>Демонтаж существующего раковины</t>
  </si>
  <si>
    <t>Очистка от старой краски</t>
  </si>
  <si>
    <t>Отбивка старой штукатурки</t>
  </si>
  <si>
    <t>Грунтовка поверхности</t>
  </si>
  <si>
    <t>Штукатурка поверхности, 10-20 мм</t>
  </si>
  <si>
    <t>Ремонт и покраска стального въезда на пандус</t>
  </si>
  <si>
    <t>Ремонт стяжки крыльца и пандуса с армированием сеткой 50х50мм</t>
  </si>
  <si>
    <t>Бронепанели 2 класс устойчивости к взлому, Бр2 класс по пулестойкости стены/потолок (сборно/разборные, болтовое соединение) на высоту 3,5м, покрытие - окраска, согласно планировочному решению</t>
  </si>
  <si>
    <t>Инкассаторский шлюз передаточный, механический со стеклом III класса устойчивости к взлому, БР3 класс пулестойкости</t>
  </si>
  <si>
    <t>Поставка и монтаж горизонтальных алюминиевых жалюзей на окна передаточного узла</t>
  </si>
  <si>
    <t>Устройство ревизионных люков</t>
  </si>
  <si>
    <t>Монтаж и затягивание кабеля в гофру ПВХ 32мм</t>
  </si>
  <si>
    <t xml:space="preserve">Устройство отверстий в стенах и перекрытиях, с монтажом гильз для воздуховодов </t>
  </si>
  <si>
    <t>Устройство отверстий в стенах и перекрытиях, с монтажом гильз для электропроводки</t>
  </si>
  <si>
    <t>Монтаж светильников светодиодных уличных, круглых IP65 (крыльцо)</t>
  </si>
  <si>
    <t>Монтаж кабель ВВГнг-ls 3x1.5 мм для освещения, аварийного освещения, для системы лайтбоксов в окна</t>
  </si>
  <si>
    <r>
      <t xml:space="preserve">Монтаж и подключение </t>
    </r>
    <r>
      <rPr>
        <b/>
        <sz val="9"/>
        <rFont val="Times New Roman"/>
        <family val="1"/>
        <charset val="204"/>
      </rPr>
      <t>выключателя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</si>
  <si>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r>
      <t xml:space="preserve">Монтаж и подключение силовой </t>
    </r>
    <r>
      <rPr>
        <b/>
        <sz val="9"/>
        <rFont val="Times New Roman"/>
        <family val="1"/>
        <charset val="204"/>
      </rPr>
      <t>розетки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</si>
  <si>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t>Монтаж кабель ВВГнг-ls 5x16 мм питающий кабель до ВРУ, с подключением</t>
  </si>
  <si>
    <t>Монтаж подрозетников (для розеток и выключателей)</t>
  </si>
  <si>
    <t xml:space="preserve">Устройство резиновой встраиваемой окантовки ступеней </t>
  </si>
  <si>
    <r>
      <t xml:space="preserve">Покраска фасада в 2-3 слоя с подготовкой, высококачественной фасадной краской </t>
    </r>
    <r>
      <rPr>
        <b/>
        <sz val="9"/>
        <rFont val="Times New Roman"/>
        <family val="1"/>
        <charset val="204"/>
      </rPr>
      <t xml:space="preserve">RAL </t>
    </r>
  </si>
  <si>
    <t xml:space="preserve">Монтаж фреоновыхй медных трасс </t>
  </si>
  <si>
    <t>Система приточно-вытяжной вентиляции, с подключением к энергоснабжению (включая провода) и системой автоматики, с пуско-наладочными работами</t>
  </si>
  <si>
    <t>Монтаж воздуховодов системы приточно-вытяжной вентиляции (с учетом отводов, переходов, тройников, гибких вставок и тд), утепленных пенофолом.</t>
  </si>
  <si>
    <t>Установка наружных решеток воздухозабора</t>
  </si>
  <si>
    <t>Клининг</t>
  </si>
  <si>
    <t>Установка приточно-вытяжных решеток/анемостатов</t>
  </si>
  <si>
    <t>Монтаж счетчика холодного водоснабжения с шаровыми кранами и фильтром грубой очистки  (все коммуникации скрытой прокладки)</t>
  </si>
  <si>
    <t>Монтаж и подключение канализационной трубы Dy 50-100 мм, с учетом отводов, тройников, переходов с Dy 100 на Dy 50 мм  (все коммуникации скрытой прокладки)</t>
  </si>
  <si>
    <t>Штробление пола от стены до установочного изделия  с обратной заделкой.  (все коммуникации скрытой прокладки)</t>
  </si>
  <si>
    <t>Штробление стен от потолка (пола) до установочного изделия (выключатель, розетка и т.д.) с обратной заделкой. (все коммуникации скрытой прокладки)</t>
  </si>
  <si>
    <t>Монтаж ПНД трубы гладкой д32 под силовые кабели в полу (все коммуникации скрытой прокладки)</t>
  </si>
  <si>
    <t>Монтаж радиаторных решеток, 1*1.5м, цв. Белый</t>
  </si>
  <si>
    <t>Устройство напольного покрытия из керамогранита для крыльца, ступеней и пандуса (согласованного с Арендодателем)</t>
  </si>
  <si>
    <t>Демонтаж/монтаж подвесного потолка крыльца, для протягивания проводки под осещение</t>
  </si>
  <si>
    <t>Устройство наливного пола для компенсации перепада покрытий линолиум/плитка (пом. Директора, переговорка)</t>
  </si>
  <si>
    <r>
      <t xml:space="preserve">Устройство перегородки до плит перекрытия, по системе "КНАУФ", толщиной 125мм из </t>
    </r>
    <r>
      <rPr>
        <b/>
        <sz val="9"/>
        <rFont val="Times New Roman"/>
        <family val="1"/>
        <charset val="204"/>
      </rPr>
      <t>ГКЛ</t>
    </r>
    <r>
      <rPr>
        <sz val="9"/>
        <rFont val="Times New Roman"/>
        <family val="1"/>
        <charset val="204"/>
      </rPr>
      <t xml:space="preserve"> (12мм, в два слоя с каждой стороны) по металлическому каркасу 75мм(шаг стоек 600мм) со звукоизоляцией из минплиты.
(ГКЛ-ГКЛ-профиль-утеплитель-ГКЛ-ГКЛ)</t>
    </r>
  </si>
  <si>
    <r>
      <t>Устройство подвесного потолка из листов</t>
    </r>
    <r>
      <rPr>
        <b/>
        <sz val="9"/>
        <rFont val="Times New Roman"/>
        <family val="1"/>
        <charset val="204"/>
      </rPr>
      <t xml:space="preserve"> ГКЛ</t>
    </r>
    <r>
      <rPr>
        <sz val="9"/>
        <rFont val="Times New Roman"/>
        <family val="1"/>
        <charset val="204"/>
      </rPr>
      <t xml:space="preserve"> по мет. каркасу, с учетом зашивки коробов вентиляции. </t>
    </r>
  </si>
  <si>
    <r>
      <t xml:space="preserve">Окраска поверхностей подвесного потолка из ГКЛ,  за 2 раза, высокачественной краской, цвет белый </t>
    </r>
    <r>
      <rPr>
        <b/>
        <sz val="9"/>
        <rFont val="Times New Roman"/>
        <family val="1"/>
        <charset val="204"/>
      </rPr>
      <t>Ral 9016</t>
    </r>
  </si>
  <si>
    <t>Входная группа</t>
  </si>
  <si>
    <t>Установка входной группы № 1: Профильная система "ТАТПРОФ", входная группа -ТП_45"холодная", Витражная система - ригель/стойка ТП-50300, RAL 2002 - внешняя сторона, RAL 9016 - внутренняя сторона, фурнитура панелидвухсекционные накладные RAL 2002 6 шт, ручка "хром" L=800 мм 1 шт, замок с роликовой защелкой 2 шт, доводчик 1000 1 шт, заполнение 4/16/4 прозор., А1 - сендвич 24 мм бел., размер 3050 мм* 3220 мм</t>
  </si>
  <si>
    <t>Установка входной группы № 2: Профильная система "ТАТПРОФ", входная группа -ТПТ_65"теплая", Витражная система - ригель/стойка ТП-50300, RAL 2002 - внешняя сторона, RAL 9016 - внутренняя сторона, фурнитура панелидвухсекционные накладные RAL 2002 6 шт, ручка "хром" L=800 мм 1 шт, замок с роликовой защелкой, доводчик 1000 1 шт, заполнение 6 кл. защиты А2/20/6И, размер 5300мм* 3220 мм</t>
  </si>
  <si>
    <t>Демонтаж входной группы</t>
  </si>
  <si>
    <t>Кабель UTP Cat. 5E  LSZH (Molex) (монтаж фальшпотолок)</t>
  </si>
  <si>
    <t>Кабельный канал  20x12,5х2000мм (30008)</t>
  </si>
  <si>
    <t>Кабельный канал 100х50х2000мм  (30038)</t>
  </si>
  <si>
    <t>Труба гофрированная гибкая легкого типа d25 мм, ПВХ, зонд</t>
  </si>
  <si>
    <t>Крепёж-клипса для трубы d25 мм</t>
  </si>
  <si>
    <t>Заглушка торцевая для кабель-канала 100х50</t>
  </si>
  <si>
    <t>Угол внутренний изменяемый для кабель-канала 100х50</t>
  </si>
  <si>
    <t>Угол плоский изменяемый для кабель-канала 100х50</t>
  </si>
  <si>
    <t>Суппорт с рамкой на 1 пост (45х45) в профиль для кабель-канала 100х50</t>
  </si>
  <si>
    <t>Лоток проволочный 100х30х3000 (FC3010)</t>
  </si>
  <si>
    <t xml:space="preserve">Консоль с опорой ML облегченная L=100мм </t>
  </si>
  <si>
    <t>Спец шайба М6 со спец. головкой для проволчного лотка</t>
  </si>
  <si>
    <t>Спец шайба М6 четырех лепестковая для проволочного лотка</t>
  </si>
  <si>
    <t>Гайка оцинкованная шестигранная DIN 934, D-8 ГОСТ 5915, 5927</t>
  </si>
  <si>
    <t>DKC Клемма для заземления проволочного лотка</t>
  </si>
  <si>
    <t>Болт с шестигранной головкой 6x16 DIN933</t>
  </si>
  <si>
    <t>LUK/8P Люк в пол на 8 модулей с суппортом и коробкой (45х45мм) 70081+70160,пластик</t>
  </si>
  <si>
    <t>Стойка двухрамная Lanmaster TWT-RACK2-42U-6X10 42U 600ммX1000мм серый</t>
  </si>
  <si>
    <t>Кабельный организатор металлические кольца 1U, глубина колец 40мм (NIKOMAX)</t>
  </si>
  <si>
    <t>Полка консольная универсальная крепления за 1раму 2U 200mm</t>
  </si>
  <si>
    <t xml:space="preserve">Блок розеток для 19" 1U, 8розеток (2,0м) 220В, пластик </t>
  </si>
  <si>
    <t>Комплект крепления для стойки</t>
  </si>
  <si>
    <t xml:space="preserve">Патч-панель 24хRJ45 UTP 5e (MOLEX)  </t>
  </si>
  <si>
    <t xml:space="preserve">Розетка  Mosaic 45x22,5мм Cat.5e 100МГц, RJ45/8P8C, 110/KRONE, T568A/B, неэкранированная (MOLEX) </t>
  </si>
  <si>
    <t xml:space="preserve">Коробка для открытой проводки лицевой панелью под 1 вставку типа Mosaic 45х45мм </t>
  </si>
  <si>
    <t>Анкер забивной м8</t>
  </si>
  <si>
    <t>Шпилька с резьбой М8 2м</t>
  </si>
  <si>
    <t>Сверление проходных отверстий в с тенах диаметром 25  при длинне 400</t>
  </si>
  <si>
    <t>Сверление отверстий в ГКЛ диаметром 68</t>
  </si>
  <si>
    <t>комп</t>
  </si>
  <si>
    <t>Монтаж стеклянной межкомнатной двери 1000х2000, поверхность стеклянных дверей прозрачная матовая(обработана пескоструем или полностью закатывается траслюцентной светлой плёнкой с матовым эффектом Oracal 8510-090), с замком, нажимной ручкой, доводчиком, фурнитурой. 
(пом.: кабинет директора, кабина клиента, переговорная)</t>
  </si>
  <si>
    <t>Устройство дверных ограничителей. Стопор дверной Apecs DS-0013-AB, металл цвет Никель</t>
  </si>
  <si>
    <r>
      <t xml:space="preserve">Монтаж металлической двери, бронированная 2 класс устойчивости к взлому, Бр2 класс по пулестойкости, с двумя механическими замками, защелкой, полотно не менее 1000*2100, крашенной порошковым методом в серый цвет </t>
    </r>
    <r>
      <rPr>
        <b/>
        <sz val="9"/>
        <rFont val="Times New Roman"/>
        <family val="1"/>
        <charset val="204"/>
      </rPr>
      <t>RAL 9006</t>
    </r>
    <r>
      <rPr>
        <sz val="9"/>
        <rFont val="Times New Roman"/>
        <family val="1"/>
        <charset val="204"/>
      </rPr>
      <t>.</t>
    </r>
  </si>
  <si>
    <t>Установка потолочной кассетной системы кондиционирования, мощность подобрать согласно объему помещения.(пом. 2 оперзал) (с учетом межблочных проводов),с пуско-наладочными работами</t>
  </si>
  <si>
    <t xml:space="preserve">Установка настенной сплит-систем, типа General Climate  или аналог (7-12 BTU, мощность подобрать согласно объему помещения) (с учетом межблочных проводов), с пуско-наладочными работами </t>
  </si>
  <si>
    <t>Устройство проема в сущ. перегородках для установки межкомнотной двери. Включая усиление из закладных элементов внутри перегородки, с обратной заделкой.</t>
  </si>
  <si>
    <t xml:space="preserve">Устройство декоративных коробов системы отопления, канализации, водопровода. </t>
  </si>
  <si>
    <t xml:space="preserve">Стяжка пола до 100 мм, с армированием сеткой ячейкой 100х100мм, толщина прутка 5мм </t>
  </si>
  <si>
    <t>к Техзаданию</t>
  </si>
  <si>
    <t>Срок выполнения работ______</t>
  </si>
  <si>
    <t>Условия оплаты_______</t>
  </si>
  <si>
    <t>Приложение №1</t>
  </si>
  <si>
    <t>Лот №1 Выполнение ремонтно-строительных и электромонтажных работ, монтаж (создание) структурированной кабельной системы в Саратовском операционном офисе, расположенном по адресу: г. Саратов, ул. Московская, д.135/144</t>
  </si>
  <si>
    <t>Лот №2 Выполнение работ по монтажу (созданию) АПС, СОУЭ, ОТС, СОТ, СКУД в Саратовском операционном офисе, расположенном по адресу: г. Саратов, ул. Московская, д.135/144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</si>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</sst>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130">
    <xf numFmtId="0" fontId="0" fillId="0" borderId="0" xfId="0"/>
    <xf numFmtId="0" fontId="3" fillId="0" borderId="0" xfId="0" applyFont="1" applyAlignment="1">
      <alignment wrapText="1"/>
    </xf>
    <xf numFmtId="4" fontId="6" fillId="2" borderId="6" xfId="0" applyNumberFormat="1" applyFont="1" applyFill="1" applyBorder="1" applyAlignment="1" applyProtection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6" fillId="2" borderId="15" xfId="0" applyNumberFormat="1" applyFont="1" applyFill="1" applyBorder="1" applyAlignment="1" applyProtection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/>
    </xf>
    <xf numFmtId="164" fontId="3" fillId="0" borderId="3" xfId="2" applyFont="1" applyFill="1" applyBorder="1" applyAlignment="1" applyProtection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right" vertical="center" wrapText="1"/>
    </xf>
    <xf numFmtId="164" fontId="3" fillId="0" borderId="1" xfId="2" applyFont="1" applyBorder="1" applyAlignment="1">
      <alignment horizontal="right" vertical="center" wrapText="1"/>
    </xf>
    <xf numFmtId="164" fontId="3" fillId="0" borderId="11" xfId="2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/>
    </xf>
    <xf numFmtId="164" fontId="4" fillId="0" borderId="11" xfId="2" applyFont="1" applyFill="1" applyBorder="1" applyAlignment="1">
      <alignment horizontal="right" vertical="center" wrapText="1"/>
    </xf>
    <xf numFmtId="164" fontId="4" fillId="2" borderId="3" xfId="2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/>
    </xf>
    <xf numFmtId="164" fontId="4" fillId="0" borderId="3" xfId="2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3" xfId="2" applyFont="1" applyBorder="1" applyAlignment="1">
      <alignment horizontal="right" vertical="center" wrapText="1"/>
    </xf>
    <xf numFmtId="0" fontId="4" fillId="0" borderId="0" xfId="0" applyFont="1"/>
    <xf numFmtId="164" fontId="4" fillId="0" borderId="0" xfId="2" applyFont="1" applyBorder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 vertical="center" wrapText="1"/>
    </xf>
    <xf numFmtId="164" fontId="4" fillId="0" borderId="16" xfId="2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right" wrapText="1"/>
    </xf>
    <xf numFmtId="164" fontId="4" fillId="0" borderId="29" xfId="2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164" fontId="3" fillId="4" borderId="31" xfId="2" applyFont="1" applyFill="1" applyBorder="1" applyAlignment="1">
      <alignment horizontal="right" vertical="center" wrapText="1"/>
    </xf>
    <xf numFmtId="164" fontId="3" fillId="0" borderId="31" xfId="2" applyFont="1" applyBorder="1" applyAlignment="1">
      <alignment horizontal="right" vertical="center" wrapText="1"/>
    </xf>
    <xf numFmtId="164" fontId="3" fillId="0" borderId="32" xfId="2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164" fontId="4" fillId="0" borderId="29" xfId="2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left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31" xfId="2" applyFont="1" applyFill="1" applyBorder="1" applyAlignment="1">
      <alignment horizontal="right" vertical="center" wrapText="1"/>
    </xf>
    <xf numFmtId="164" fontId="3" fillId="0" borderId="32" xfId="2" applyFont="1" applyFill="1" applyBorder="1" applyAlignment="1">
      <alignment horizontal="right" vertical="center" wrapText="1"/>
    </xf>
    <xf numFmtId="0" fontId="3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2" applyFont="1" applyFill="1" applyBorder="1" applyAlignment="1">
      <alignment horizontal="right" vertical="center" wrapText="1"/>
    </xf>
    <xf numFmtId="164" fontId="3" fillId="0" borderId="11" xfId="2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64" fontId="4" fillId="0" borderId="23" xfId="2" applyFont="1" applyBorder="1" applyAlignment="1">
      <alignment horizontal="center" vertical="center" wrapText="1"/>
    </xf>
    <xf numFmtId="164" fontId="4" fillId="0" borderId="13" xfId="2" applyFont="1" applyBorder="1" applyAlignment="1">
      <alignment horizontal="center" vertical="center" wrapText="1"/>
    </xf>
    <xf numFmtId="164" fontId="4" fillId="0" borderId="24" xfId="2" applyFont="1" applyBorder="1" applyAlignment="1">
      <alignment horizontal="center" vertical="center" wrapText="1"/>
    </xf>
    <xf numFmtId="164" fontId="4" fillId="0" borderId="25" xfId="2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</cellXfs>
  <cellStyles count="4">
    <cellStyle name="Normal_Комм предложение ПОДОЛЬСКНЕФТЕПРОДУКТ" xfId="1"/>
    <cellStyle name="Обычный" xfId="0" builtinId="0"/>
    <cellStyle name="Обычный 15" xfId="3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0"/>
  <sheetViews>
    <sheetView zoomScaleNormal="100" zoomScaleSheetLayoutView="115" workbookViewId="0">
      <selection activeCell="B6" sqref="B6:I6"/>
    </sheetView>
  </sheetViews>
  <sheetFormatPr defaultColWidth="31.140625" defaultRowHeight="12" x14ac:dyDescent="0.2"/>
  <cols>
    <col min="1" max="1" width="4.7109375" style="1" customWidth="1"/>
    <col min="2" max="2" width="42.42578125" style="1" customWidth="1"/>
    <col min="3" max="3" width="6.85546875" style="56" customWidth="1"/>
    <col min="4" max="4" width="6.7109375" style="56" customWidth="1"/>
    <col min="5" max="5" width="10.5703125" style="56" customWidth="1"/>
    <col min="6" max="6" width="12.140625" style="56" customWidth="1"/>
    <col min="7" max="7" width="10.140625" style="1" customWidth="1"/>
    <col min="8" max="8" width="13.85546875" style="1" customWidth="1"/>
    <col min="9" max="9" width="12.85546875" style="1" customWidth="1"/>
    <col min="10" max="10" width="0.140625" style="1" hidden="1" customWidth="1"/>
    <col min="11" max="12" width="31.140625" style="1"/>
    <col min="13" max="13" width="10.28515625" style="1" customWidth="1"/>
    <col min="14" max="16384" width="31.140625" style="1"/>
  </cols>
  <sheetData>
    <row r="1" spans="1:12" x14ac:dyDescent="0.2">
      <c r="H1" s="92" t="s">
        <v>214</v>
      </c>
      <c r="I1" s="92"/>
      <c r="J1" s="92"/>
    </row>
    <row r="2" spans="1:12" x14ac:dyDescent="0.2">
      <c r="H2" s="92" t="s">
        <v>211</v>
      </c>
      <c r="I2" s="92"/>
      <c r="J2" s="92"/>
    </row>
    <row r="3" spans="1:12" x14ac:dyDescent="0.2">
      <c r="H3" s="92"/>
      <c r="I3" s="92"/>
      <c r="J3" s="92"/>
    </row>
    <row r="4" spans="1:12" x14ac:dyDescent="0.2">
      <c r="H4" s="92" t="s">
        <v>11</v>
      </c>
      <c r="I4" s="92"/>
    </row>
    <row r="6" spans="1:12" ht="21" customHeight="1" x14ac:dyDescent="0.2">
      <c r="B6" s="97" t="s">
        <v>217</v>
      </c>
      <c r="C6" s="97"/>
      <c r="D6" s="97"/>
      <c r="E6" s="97"/>
      <c r="F6" s="97"/>
      <c r="G6" s="97"/>
      <c r="H6" s="97"/>
      <c r="I6" s="97"/>
    </row>
    <row r="7" spans="1:12" ht="30" customHeight="1" x14ac:dyDescent="0.2">
      <c r="B7" s="97" t="s">
        <v>215</v>
      </c>
      <c r="C7" s="97"/>
      <c r="D7" s="97"/>
      <c r="E7" s="97"/>
      <c r="F7" s="97"/>
      <c r="G7" s="97"/>
      <c r="H7" s="97"/>
      <c r="I7" s="97"/>
    </row>
    <row r="8" spans="1:12" ht="14.25" customHeight="1" x14ac:dyDescent="0.2">
      <c r="B8" s="1" t="s">
        <v>212</v>
      </c>
      <c r="C8" s="79"/>
      <c r="D8" s="79"/>
      <c r="E8" s="79"/>
      <c r="F8" s="79"/>
      <c r="G8" s="79"/>
      <c r="H8" s="79"/>
      <c r="I8" s="79"/>
    </row>
    <row r="9" spans="1:12" ht="22.5" customHeight="1" thickBot="1" x14ac:dyDescent="0.25">
      <c r="B9" s="1" t="s">
        <v>213</v>
      </c>
      <c r="C9" s="1"/>
      <c r="D9" s="1"/>
      <c r="E9" s="1"/>
      <c r="F9" s="1"/>
    </row>
    <row r="10" spans="1:12" s="4" customFormat="1" ht="51.75" thickBot="1" x14ac:dyDescent="0.25">
      <c r="A10" s="93" t="s">
        <v>9</v>
      </c>
      <c r="B10" s="98" t="s">
        <v>1</v>
      </c>
      <c r="C10" s="100" t="s">
        <v>2</v>
      </c>
      <c r="D10" s="2" t="s">
        <v>3</v>
      </c>
      <c r="E10" s="102" t="s">
        <v>10</v>
      </c>
      <c r="F10" s="103"/>
      <c r="G10" s="104" t="s">
        <v>4</v>
      </c>
      <c r="H10" s="104"/>
      <c r="I10" s="3" t="s">
        <v>5</v>
      </c>
      <c r="J10" s="95" t="s">
        <v>5</v>
      </c>
    </row>
    <row r="11" spans="1:12" s="4" customFormat="1" ht="26.25" thickBot="1" x14ac:dyDescent="0.25">
      <c r="A11" s="94"/>
      <c r="B11" s="99"/>
      <c r="C11" s="101"/>
      <c r="D11" s="5"/>
      <c r="E11" s="5" t="s">
        <v>6</v>
      </c>
      <c r="F11" s="5" t="s">
        <v>7</v>
      </c>
      <c r="G11" s="5" t="s">
        <v>6</v>
      </c>
      <c r="H11" s="5" t="s">
        <v>8</v>
      </c>
      <c r="I11" s="6"/>
      <c r="J11" s="96"/>
      <c r="K11" s="59" t="s">
        <v>15</v>
      </c>
      <c r="L11" s="60" t="s">
        <v>16</v>
      </c>
    </row>
    <row r="12" spans="1:12" s="4" customFormat="1" ht="13.5" thickBot="1" x14ac:dyDescent="0.25">
      <c r="A12" s="81" t="s">
        <v>17</v>
      </c>
      <c r="B12" s="82"/>
      <c r="C12" s="82"/>
      <c r="D12" s="82"/>
      <c r="E12" s="82"/>
      <c r="F12" s="82"/>
      <c r="G12" s="82"/>
      <c r="H12" s="82"/>
      <c r="I12" s="83"/>
      <c r="J12" s="7"/>
      <c r="K12" s="61"/>
      <c r="L12" s="61"/>
    </row>
    <row r="13" spans="1:12" s="4" customFormat="1" x14ac:dyDescent="0.2">
      <c r="A13" s="47"/>
      <c r="B13" s="54" t="s">
        <v>21</v>
      </c>
      <c r="C13" s="52" t="s">
        <v>18</v>
      </c>
      <c r="D13" s="55">
        <v>1</v>
      </c>
      <c r="E13" s="48"/>
      <c r="F13" s="49">
        <f>D13*E13</f>
        <v>0</v>
      </c>
      <c r="G13" s="48"/>
      <c r="H13" s="49">
        <f>D13*G13</f>
        <v>0</v>
      </c>
      <c r="I13" s="50">
        <f>F13+H13</f>
        <v>0</v>
      </c>
      <c r="J13" s="7"/>
      <c r="K13" s="61"/>
      <c r="L13" s="61"/>
    </row>
    <row r="14" spans="1:12" s="4" customFormat="1" x14ac:dyDescent="0.2">
      <c r="A14" s="15"/>
      <c r="B14" s="9" t="s">
        <v>79</v>
      </c>
      <c r="C14" s="10" t="s">
        <v>18</v>
      </c>
      <c r="D14" s="11">
        <v>1</v>
      </c>
      <c r="E14" s="12"/>
      <c r="F14" s="13">
        <f t="shared" ref="F14:F16" si="0">D14*E14</f>
        <v>0</v>
      </c>
      <c r="G14" s="12"/>
      <c r="H14" s="13">
        <f t="shared" ref="H14:H16" si="1">D14*G14</f>
        <v>0</v>
      </c>
      <c r="I14" s="14">
        <f t="shared" ref="I14:I16" si="2">F14+H14</f>
        <v>0</v>
      </c>
      <c r="J14" s="7"/>
      <c r="K14" s="61"/>
      <c r="L14" s="61"/>
    </row>
    <row r="15" spans="1:12" s="4" customFormat="1" x14ac:dyDescent="0.2">
      <c r="A15" s="15"/>
      <c r="B15" s="9" t="s">
        <v>20</v>
      </c>
      <c r="C15" s="10" t="s">
        <v>18</v>
      </c>
      <c r="D15" s="11">
        <v>1</v>
      </c>
      <c r="E15" s="12"/>
      <c r="F15" s="13">
        <f t="shared" si="0"/>
        <v>0</v>
      </c>
      <c r="G15" s="12"/>
      <c r="H15" s="13">
        <f t="shared" si="1"/>
        <v>0</v>
      </c>
      <c r="I15" s="14">
        <f t="shared" si="2"/>
        <v>0</v>
      </c>
      <c r="J15" s="7"/>
      <c r="K15" s="61"/>
      <c r="L15" s="61"/>
    </row>
    <row r="16" spans="1:12" s="4" customFormat="1" x14ac:dyDescent="0.2">
      <c r="A16" s="8"/>
      <c r="B16" s="9" t="s">
        <v>19</v>
      </c>
      <c r="C16" s="10" t="s">
        <v>18</v>
      </c>
      <c r="D16" s="11">
        <v>1</v>
      </c>
      <c r="E16" s="12"/>
      <c r="F16" s="13">
        <f t="shared" si="0"/>
        <v>0</v>
      </c>
      <c r="G16" s="12"/>
      <c r="H16" s="13">
        <f t="shared" si="1"/>
        <v>0</v>
      </c>
      <c r="I16" s="14">
        <f t="shared" si="2"/>
        <v>0</v>
      </c>
      <c r="J16" s="7"/>
      <c r="K16" s="61"/>
      <c r="L16" s="61"/>
    </row>
    <row r="17" spans="1:12" s="4" customFormat="1" ht="12.75" customHeight="1" thickBot="1" x14ac:dyDescent="0.25">
      <c r="A17" s="87" t="s">
        <v>22</v>
      </c>
      <c r="B17" s="88"/>
      <c r="C17" s="88"/>
      <c r="D17" s="88"/>
      <c r="E17" s="88"/>
      <c r="F17" s="88"/>
      <c r="G17" s="88"/>
      <c r="H17" s="89"/>
      <c r="I17" s="53">
        <f>SUM(I13:I16)</f>
        <v>0</v>
      </c>
      <c r="J17" s="17"/>
      <c r="K17" s="61"/>
      <c r="L17" s="61"/>
    </row>
    <row r="18" spans="1:12" s="4" customFormat="1" ht="13.5" thickBot="1" x14ac:dyDescent="0.25">
      <c r="A18" s="81" t="s">
        <v>13</v>
      </c>
      <c r="B18" s="82"/>
      <c r="C18" s="82"/>
      <c r="D18" s="82"/>
      <c r="E18" s="82"/>
      <c r="F18" s="82"/>
      <c r="G18" s="82"/>
      <c r="H18" s="82"/>
      <c r="I18" s="83"/>
      <c r="J18" s="7"/>
      <c r="K18" s="62"/>
      <c r="L18" s="61"/>
    </row>
    <row r="19" spans="1:12" s="4" customFormat="1" x14ac:dyDescent="0.2">
      <c r="A19" s="51"/>
      <c r="B19" s="57" t="s">
        <v>124</v>
      </c>
      <c r="C19" s="58" t="s">
        <v>23</v>
      </c>
      <c r="D19" s="55">
        <v>124</v>
      </c>
      <c r="E19" s="48"/>
      <c r="F19" s="49">
        <f t="shared" ref="F19:F31" si="3">D19*E19</f>
        <v>0</v>
      </c>
      <c r="G19" s="48"/>
      <c r="H19" s="49">
        <f t="shared" ref="H19:H22" si="4">D19*G19</f>
        <v>0</v>
      </c>
      <c r="I19" s="50">
        <f t="shared" ref="I19:I22" si="5">F19+H19</f>
        <v>0</v>
      </c>
      <c r="J19" s="7"/>
      <c r="K19" s="61"/>
      <c r="L19" s="61"/>
    </row>
    <row r="20" spans="1:12" s="4" customFormat="1" x14ac:dyDescent="0.2">
      <c r="A20" s="8"/>
      <c r="B20" s="20" t="s">
        <v>24</v>
      </c>
      <c r="C20" s="58" t="s">
        <v>25</v>
      </c>
      <c r="D20" s="11">
        <v>6</v>
      </c>
      <c r="E20" s="12"/>
      <c r="F20" s="13">
        <f t="shared" ref="F20" si="6">D20*E20</f>
        <v>0</v>
      </c>
      <c r="G20" s="12"/>
      <c r="H20" s="13">
        <f t="shared" ref="H20" si="7">D20*G20</f>
        <v>0</v>
      </c>
      <c r="I20" s="14">
        <f t="shared" ref="I20" si="8">F20+H20</f>
        <v>0</v>
      </c>
      <c r="J20" s="7"/>
      <c r="K20" s="61"/>
      <c r="L20" s="61"/>
    </row>
    <row r="21" spans="1:12" s="4" customFormat="1" x14ac:dyDescent="0.2">
      <c r="A21" s="8"/>
      <c r="B21" s="20" t="s">
        <v>101</v>
      </c>
      <c r="C21" s="58" t="s">
        <v>25</v>
      </c>
      <c r="D21" s="11">
        <v>1</v>
      </c>
      <c r="E21" s="12"/>
      <c r="F21" s="13">
        <f t="shared" ref="F21" si="9">D21*E21</f>
        <v>0</v>
      </c>
      <c r="G21" s="12"/>
      <c r="H21" s="13">
        <f t="shared" ref="H21" si="10">D21*G21</f>
        <v>0</v>
      </c>
      <c r="I21" s="14">
        <f t="shared" ref="I21" si="11">F21+H21</f>
        <v>0</v>
      </c>
      <c r="J21" s="7"/>
      <c r="K21" s="61"/>
      <c r="L21" s="61"/>
    </row>
    <row r="22" spans="1:12" s="4" customFormat="1" x14ac:dyDescent="0.2">
      <c r="A22" s="8"/>
      <c r="B22" s="20" t="s">
        <v>94</v>
      </c>
      <c r="C22" s="21" t="s">
        <v>36</v>
      </c>
      <c r="D22" s="11">
        <v>90</v>
      </c>
      <c r="E22" s="12"/>
      <c r="F22" s="13">
        <f t="shared" ref="F22" si="12">D22*E22</f>
        <v>0</v>
      </c>
      <c r="G22" s="12"/>
      <c r="H22" s="13">
        <f t="shared" si="4"/>
        <v>0</v>
      </c>
      <c r="I22" s="14">
        <f t="shared" si="5"/>
        <v>0</v>
      </c>
      <c r="J22" s="7"/>
      <c r="K22" s="61"/>
      <c r="L22" s="61"/>
    </row>
    <row r="23" spans="1:12" s="4" customFormat="1" x14ac:dyDescent="0.2">
      <c r="A23" s="15"/>
      <c r="B23" s="20" t="s">
        <v>113</v>
      </c>
      <c r="C23" s="21" t="s">
        <v>18</v>
      </c>
      <c r="D23" s="11">
        <v>1</v>
      </c>
      <c r="E23" s="12"/>
      <c r="F23" s="13">
        <f t="shared" si="3"/>
        <v>0</v>
      </c>
      <c r="G23" s="12"/>
      <c r="H23" s="13">
        <f t="shared" ref="H23:H31" si="13">D23*G23</f>
        <v>0</v>
      </c>
      <c r="I23" s="14">
        <f t="shared" ref="I23:I31" si="14">F23+H23</f>
        <v>0</v>
      </c>
      <c r="J23" s="7"/>
      <c r="K23" s="61"/>
      <c r="L23" s="61"/>
    </row>
    <row r="24" spans="1:12" s="4" customFormat="1" x14ac:dyDescent="0.2">
      <c r="A24" s="8"/>
      <c r="B24" s="20" t="s">
        <v>112</v>
      </c>
      <c r="C24" s="21" t="s">
        <v>18</v>
      </c>
      <c r="D24" s="11">
        <v>1</v>
      </c>
      <c r="E24" s="12"/>
      <c r="F24" s="13">
        <f t="shared" si="3"/>
        <v>0</v>
      </c>
      <c r="G24" s="12"/>
      <c r="H24" s="13">
        <f t="shared" si="13"/>
        <v>0</v>
      </c>
      <c r="I24" s="14">
        <f t="shared" si="14"/>
        <v>0</v>
      </c>
      <c r="J24" s="7"/>
      <c r="K24" s="61"/>
      <c r="L24" s="61"/>
    </row>
    <row r="25" spans="1:12" s="4" customFormat="1" ht="24" x14ac:dyDescent="0.2">
      <c r="A25" s="15"/>
      <c r="B25" s="20" t="s">
        <v>111</v>
      </c>
      <c r="C25" s="21" t="s">
        <v>18</v>
      </c>
      <c r="D25" s="11">
        <v>1</v>
      </c>
      <c r="E25" s="12"/>
      <c r="F25" s="13">
        <f t="shared" si="3"/>
        <v>0</v>
      </c>
      <c r="G25" s="12"/>
      <c r="H25" s="13">
        <f t="shared" si="13"/>
        <v>0</v>
      </c>
      <c r="I25" s="14">
        <f t="shared" si="14"/>
        <v>0</v>
      </c>
      <c r="J25" s="7"/>
      <c r="K25" s="61"/>
      <c r="L25" s="61"/>
    </row>
    <row r="26" spans="1:12" s="4" customFormat="1" ht="24" x14ac:dyDescent="0.2">
      <c r="A26" s="8"/>
      <c r="B26" s="20" t="s">
        <v>26</v>
      </c>
      <c r="C26" s="21" t="s">
        <v>27</v>
      </c>
      <c r="D26" s="11">
        <v>7.6</v>
      </c>
      <c r="E26" s="12"/>
      <c r="F26" s="13">
        <f t="shared" si="3"/>
        <v>0</v>
      </c>
      <c r="G26" s="12"/>
      <c r="H26" s="13">
        <f t="shared" si="13"/>
        <v>0</v>
      </c>
      <c r="I26" s="14">
        <f t="shared" si="14"/>
        <v>0</v>
      </c>
      <c r="J26" s="7"/>
      <c r="K26" s="61"/>
      <c r="L26" s="61"/>
    </row>
    <row r="27" spans="1:12" s="4" customFormat="1" x14ac:dyDescent="0.2">
      <c r="A27" s="15"/>
      <c r="B27" s="20" t="s">
        <v>28</v>
      </c>
      <c r="C27" s="21" t="s">
        <v>23</v>
      </c>
      <c r="D27" s="11">
        <v>43</v>
      </c>
      <c r="E27" s="12"/>
      <c r="F27" s="13">
        <f t="shared" si="3"/>
        <v>0</v>
      </c>
      <c r="G27" s="12"/>
      <c r="H27" s="13">
        <f t="shared" si="13"/>
        <v>0</v>
      </c>
      <c r="I27" s="14">
        <f t="shared" si="14"/>
        <v>0</v>
      </c>
      <c r="J27" s="7"/>
      <c r="K27" s="61"/>
      <c r="L27" s="61"/>
    </row>
    <row r="28" spans="1:12" s="4" customFormat="1" x14ac:dyDescent="0.2">
      <c r="A28" s="15"/>
      <c r="B28" s="20" t="s">
        <v>102</v>
      </c>
      <c r="C28" s="21" t="s">
        <v>23</v>
      </c>
      <c r="D28" s="11">
        <v>3</v>
      </c>
      <c r="E28" s="12"/>
      <c r="F28" s="13">
        <f t="shared" ref="F28" si="15">D28*E28</f>
        <v>0</v>
      </c>
      <c r="G28" s="12"/>
      <c r="H28" s="13">
        <f t="shared" ref="H28" si="16">D28*G28</f>
        <v>0</v>
      </c>
      <c r="I28" s="14">
        <f t="shared" ref="I28" si="17">F28+H28</f>
        <v>0</v>
      </c>
      <c r="J28" s="7"/>
      <c r="K28" s="61"/>
      <c r="L28" s="61"/>
    </row>
    <row r="29" spans="1:12" s="4" customFormat="1" x14ac:dyDescent="0.2">
      <c r="A29" s="15"/>
      <c r="B29" s="20" t="s">
        <v>103</v>
      </c>
      <c r="C29" s="21" t="s">
        <v>23</v>
      </c>
      <c r="D29" s="11">
        <v>16.86</v>
      </c>
      <c r="E29" s="12"/>
      <c r="F29" s="13">
        <f t="shared" ref="F29" si="18">D29*E29</f>
        <v>0</v>
      </c>
      <c r="G29" s="12"/>
      <c r="H29" s="13">
        <f t="shared" ref="H29" si="19">D29*G29</f>
        <v>0</v>
      </c>
      <c r="I29" s="14">
        <f t="shared" ref="I29" si="20">F29+H29</f>
        <v>0</v>
      </c>
      <c r="J29" s="7"/>
      <c r="K29" s="61"/>
      <c r="L29" s="61"/>
    </row>
    <row r="30" spans="1:12" s="4" customFormat="1" x14ac:dyDescent="0.2">
      <c r="A30" s="8"/>
      <c r="B30" s="20" t="s">
        <v>125</v>
      </c>
      <c r="C30" s="21" t="s">
        <v>23</v>
      </c>
      <c r="D30" s="11">
        <v>131.69999999999999</v>
      </c>
      <c r="E30" s="12"/>
      <c r="F30" s="13">
        <f t="shared" si="3"/>
        <v>0</v>
      </c>
      <c r="G30" s="12"/>
      <c r="H30" s="13">
        <f t="shared" si="13"/>
        <v>0</v>
      </c>
      <c r="I30" s="14">
        <f t="shared" si="14"/>
        <v>0</v>
      </c>
      <c r="J30" s="7"/>
      <c r="K30" s="61"/>
      <c r="L30" s="61"/>
    </row>
    <row r="31" spans="1:12" s="4" customFormat="1" x14ac:dyDescent="0.2">
      <c r="A31" s="15"/>
      <c r="B31" s="20" t="s">
        <v>93</v>
      </c>
      <c r="C31" s="21" t="s">
        <v>23</v>
      </c>
      <c r="D31" s="11">
        <v>436.6</v>
      </c>
      <c r="E31" s="12"/>
      <c r="F31" s="13">
        <f t="shared" si="3"/>
        <v>0</v>
      </c>
      <c r="G31" s="12"/>
      <c r="H31" s="13">
        <f t="shared" si="13"/>
        <v>0</v>
      </c>
      <c r="I31" s="14">
        <f t="shared" si="14"/>
        <v>0</v>
      </c>
      <c r="J31" s="7"/>
      <c r="K31" s="61"/>
      <c r="L31" s="61"/>
    </row>
    <row r="32" spans="1:12" s="4" customFormat="1" x14ac:dyDescent="0.2">
      <c r="A32" s="8"/>
      <c r="B32" s="20" t="s">
        <v>128</v>
      </c>
      <c r="C32" s="58" t="s">
        <v>25</v>
      </c>
      <c r="D32" s="11">
        <v>1</v>
      </c>
      <c r="E32" s="12"/>
      <c r="F32" s="13">
        <f t="shared" ref="F32" si="21">D32*E32</f>
        <v>0</v>
      </c>
      <c r="G32" s="12"/>
      <c r="H32" s="13">
        <f t="shared" ref="H32" si="22">D32*G32</f>
        <v>0</v>
      </c>
      <c r="I32" s="14">
        <f t="shared" ref="I32" si="23">F32+H32</f>
        <v>0</v>
      </c>
      <c r="J32" s="7"/>
      <c r="K32" s="61"/>
      <c r="L32" s="61"/>
    </row>
    <row r="33" spans="1:12" s="4" customFormat="1" x14ac:dyDescent="0.2">
      <c r="A33" s="8"/>
      <c r="B33" s="20" t="s">
        <v>129</v>
      </c>
      <c r="C33" s="58" t="s">
        <v>25</v>
      </c>
      <c r="D33" s="11">
        <v>1</v>
      </c>
      <c r="E33" s="12"/>
      <c r="F33" s="13">
        <f t="shared" ref="F33" si="24">D33*E33</f>
        <v>0</v>
      </c>
      <c r="G33" s="12"/>
      <c r="H33" s="13">
        <f t="shared" ref="H33" si="25">D33*G33</f>
        <v>0</v>
      </c>
      <c r="I33" s="14">
        <f t="shared" ref="I33" si="26">F33+H33</f>
        <v>0</v>
      </c>
      <c r="J33" s="7"/>
      <c r="K33" s="61"/>
      <c r="L33" s="61"/>
    </row>
    <row r="34" spans="1:12" s="4" customFormat="1" x14ac:dyDescent="0.2">
      <c r="A34" s="15"/>
      <c r="B34" s="20" t="s">
        <v>91</v>
      </c>
      <c r="C34" s="21" t="s">
        <v>25</v>
      </c>
      <c r="D34" s="11">
        <v>1</v>
      </c>
      <c r="E34" s="12"/>
      <c r="F34" s="13">
        <f t="shared" ref="F34" si="27">D34*E34</f>
        <v>0</v>
      </c>
      <c r="G34" s="12"/>
      <c r="H34" s="13">
        <f t="shared" ref="H34" si="28">D34*G34</f>
        <v>0</v>
      </c>
      <c r="I34" s="14">
        <f t="shared" ref="I34" si="29">F34+H34</f>
        <v>0</v>
      </c>
      <c r="J34" s="7"/>
      <c r="K34" s="61"/>
      <c r="L34" s="61"/>
    </row>
    <row r="35" spans="1:12" s="4" customFormat="1" ht="12.75" thickBot="1" x14ac:dyDescent="0.25">
      <c r="A35" s="105" t="s">
        <v>22</v>
      </c>
      <c r="B35" s="106"/>
      <c r="C35" s="106"/>
      <c r="D35" s="106"/>
      <c r="E35" s="106"/>
      <c r="F35" s="106"/>
      <c r="G35" s="106"/>
      <c r="H35" s="107"/>
      <c r="I35" s="16">
        <f>SUM(I19:I34)</f>
        <v>0</v>
      </c>
      <c r="J35" s="17"/>
      <c r="K35" s="61"/>
      <c r="L35" s="61"/>
    </row>
    <row r="36" spans="1:12" s="4" customFormat="1" ht="13.5" thickBot="1" x14ac:dyDescent="0.25">
      <c r="A36" s="81" t="s">
        <v>69</v>
      </c>
      <c r="B36" s="82"/>
      <c r="C36" s="82"/>
      <c r="D36" s="82"/>
      <c r="E36" s="82"/>
      <c r="F36" s="82"/>
      <c r="G36" s="82"/>
      <c r="H36" s="82"/>
      <c r="I36" s="83"/>
      <c r="J36" s="7"/>
      <c r="K36" s="61"/>
      <c r="L36" s="61"/>
    </row>
    <row r="37" spans="1:12" s="4" customFormat="1" ht="24" x14ac:dyDescent="0.2">
      <c r="A37" s="51"/>
      <c r="B37" s="57" t="s">
        <v>210</v>
      </c>
      <c r="C37" s="58" t="s">
        <v>23</v>
      </c>
      <c r="D37" s="55">
        <v>131.69999999999999</v>
      </c>
      <c r="E37" s="48"/>
      <c r="F37" s="49">
        <f t="shared" ref="F37:F47" si="30">D37*E37</f>
        <v>0</v>
      </c>
      <c r="G37" s="48"/>
      <c r="H37" s="49">
        <f t="shared" ref="H37" si="31">D37*G37</f>
        <v>0</v>
      </c>
      <c r="I37" s="50">
        <f t="shared" ref="I37" si="32">F37+H37</f>
        <v>0</v>
      </c>
      <c r="J37" s="7"/>
      <c r="K37" s="61"/>
      <c r="L37" s="61"/>
    </row>
    <row r="38" spans="1:12" s="4" customFormat="1" ht="36" x14ac:dyDescent="0.2">
      <c r="A38" s="15"/>
      <c r="B38" s="20" t="s">
        <v>165</v>
      </c>
      <c r="C38" s="21" t="s">
        <v>23</v>
      </c>
      <c r="D38" s="11">
        <v>16.5</v>
      </c>
      <c r="E38" s="12"/>
      <c r="F38" s="13">
        <f t="shared" si="30"/>
        <v>0</v>
      </c>
      <c r="G38" s="12"/>
      <c r="H38" s="13">
        <f t="shared" ref="H38:H47" si="33">D38*G38</f>
        <v>0</v>
      </c>
      <c r="I38" s="14">
        <f t="shared" ref="I38:I47" si="34">F38+H38</f>
        <v>0</v>
      </c>
      <c r="J38" s="7"/>
      <c r="K38" s="61"/>
      <c r="L38" s="61"/>
    </row>
    <row r="39" spans="1:12" s="4" customFormat="1" ht="60" x14ac:dyDescent="0.2">
      <c r="A39" s="15"/>
      <c r="B39" s="20" t="s">
        <v>29</v>
      </c>
      <c r="C39" s="21" t="s">
        <v>23</v>
      </c>
      <c r="D39" s="11">
        <v>8</v>
      </c>
      <c r="E39" s="12"/>
      <c r="F39" s="13">
        <f t="shared" si="30"/>
        <v>0</v>
      </c>
      <c r="G39" s="12"/>
      <c r="H39" s="13">
        <f t="shared" si="33"/>
        <v>0</v>
      </c>
      <c r="I39" s="14">
        <f t="shared" si="34"/>
        <v>0</v>
      </c>
      <c r="J39" s="7"/>
      <c r="K39" s="61"/>
      <c r="L39" s="61"/>
    </row>
    <row r="40" spans="1:12" s="4" customFormat="1" ht="72" x14ac:dyDescent="0.2">
      <c r="A40" s="15"/>
      <c r="B40" s="20" t="s">
        <v>166</v>
      </c>
      <c r="C40" s="21" t="s">
        <v>23</v>
      </c>
      <c r="D40" s="67">
        <v>89</v>
      </c>
      <c r="E40" s="12"/>
      <c r="F40" s="13">
        <f t="shared" si="30"/>
        <v>0</v>
      </c>
      <c r="G40" s="12"/>
      <c r="H40" s="13">
        <f t="shared" si="33"/>
        <v>0</v>
      </c>
      <c r="I40" s="14">
        <f t="shared" si="34"/>
        <v>0</v>
      </c>
      <c r="J40" s="7"/>
      <c r="K40" s="61"/>
      <c r="L40" s="61"/>
    </row>
    <row r="41" spans="1:12" s="4" customFormat="1" ht="24" x14ac:dyDescent="0.2">
      <c r="A41" s="15"/>
      <c r="B41" s="20" t="s">
        <v>105</v>
      </c>
      <c r="C41" s="21" t="s">
        <v>23</v>
      </c>
      <c r="D41" s="11">
        <v>7.2</v>
      </c>
      <c r="E41" s="12"/>
      <c r="F41" s="13">
        <f>D41*E41</f>
        <v>0</v>
      </c>
      <c r="G41" s="12"/>
      <c r="H41" s="13">
        <f>D41*G41</f>
        <v>0</v>
      </c>
      <c r="I41" s="14">
        <f>F41+H41</f>
        <v>0</v>
      </c>
      <c r="J41" s="7"/>
      <c r="K41" s="61"/>
      <c r="L41" s="61"/>
    </row>
    <row r="42" spans="1:12" s="4" customFormat="1" ht="48" x14ac:dyDescent="0.2">
      <c r="A42" s="15"/>
      <c r="B42" s="20" t="s">
        <v>208</v>
      </c>
      <c r="C42" s="21" t="s">
        <v>23</v>
      </c>
      <c r="D42" s="11">
        <f>1.6*2</f>
        <v>3.2</v>
      </c>
      <c r="E42" s="12"/>
      <c r="F42" s="13">
        <f>D42*E42</f>
        <v>0</v>
      </c>
      <c r="G42" s="12"/>
      <c r="H42" s="13">
        <f>D42*G42</f>
        <v>0</v>
      </c>
      <c r="I42" s="14">
        <f>F42+H42</f>
        <v>0</v>
      </c>
      <c r="J42" s="7"/>
      <c r="K42" s="61"/>
      <c r="L42" s="61"/>
    </row>
    <row r="43" spans="1:12" s="4" customFormat="1" ht="48" x14ac:dyDescent="0.2">
      <c r="A43" s="15"/>
      <c r="B43" s="20" t="s">
        <v>78</v>
      </c>
      <c r="C43" s="21" t="s">
        <v>27</v>
      </c>
      <c r="D43" s="11">
        <v>24.5</v>
      </c>
      <c r="E43" s="12"/>
      <c r="F43" s="13">
        <f t="shared" si="30"/>
        <v>0</v>
      </c>
      <c r="G43" s="12"/>
      <c r="H43" s="13">
        <f t="shared" si="33"/>
        <v>0</v>
      </c>
      <c r="I43" s="14">
        <f t="shared" si="34"/>
        <v>0</v>
      </c>
      <c r="J43" s="7"/>
      <c r="K43" s="61"/>
      <c r="L43" s="61"/>
    </row>
    <row r="44" spans="1:12" s="4" customFormat="1" ht="24" x14ac:dyDescent="0.2">
      <c r="A44" s="15"/>
      <c r="B44" s="20" t="s">
        <v>30</v>
      </c>
      <c r="C44" s="21" t="s">
        <v>23</v>
      </c>
      <c r="D44" s="11">
        <v>56</v>
      </c>
      <c r="E44" s="12"/>
      <c r="F44" s="13">
        <f t="shared" si="30"/>
        <v>0</v>
      </c>
      <c r="G44" s="12"/>
      <c r="H44" s="13">
        <f t="shared" si="33"/>
        <v>0</v>
      </c>
      <c r="I44" s="14">
        <f t="shared" si="34"/>
        <v>0</v>
      </c>
      <c r="J44" s="7"/>
      <c r="K44" s="61"/>
      <c r="L44" s="61"/>
    </row>
    <row r="45" spans="1:12" s="4" customFormat="1" ht="24" x14ac:dyDescent="0.2">
      <c r="A45" s="15"/>
      <c r="B45" s="20" t="s">
        <v>31</v>
      </c>
      <c r="C45" s="21" t="s">
        <v>23</v>
      </c>
      <c r="D45" s="11">
        <v>50</v>
      </c>
      <c r="E45" s="12"/>
      <c r="F45" s="13">
        <f t="shared" si="30"/>
        <v>0</v>
      </c>
      <c r="G45" s="12"/>
      <c r="H45" s="13">
        <f t="shared" si="33"/>
        <v>0</v>
      </c>
      <c r="I45" s="14">
        <f t="shared" si="34"/>
        <v>0</v>
      </c>
      <c r="J45" s="7"/>
      <c r="K45" s="61"/>
      <c r="L45" s="61"/>
    </row>
    <row r="46" spans="1:12" s="4" customFormat="1" ht="36" x14ac:dyDescent="0.2">
      <c r="A46" s="15"/>
      <c r="B46" s="20" t="s">
        <v>106</v>
      </c>
      <c r="C46" s="21" t="s">
        <v>25</v>
      </c>
      <c r="D46" s="11">
        <f>8+2</f>
        <v>10</v>
      </c>
      <c r="E46" s="12"/>
      <c r="F46" s="13">
        <f t="shared" si="30"/>
        <v>0</v>
      </c>
      <c r="G46" s="12"/>
      <c r="H46" s="13">
        <f t="shared" si="33"/>
        <v>0</v>
      </c>
      <c r="I46" s="14">
        <f t="shared" si="34"/>
        <v>0</v>
      </c>
      <c r="J46" s="7"/>
      <c r="K46" s="61"/>
      <c r="L46" s="61"/>
    </row>
    <row r="47" spans="1:12" s="4" customFormat="1" ht="24" x14ac:dyDescent="0.2">
      <c r="A47" s="8"/>
      <c r="B47" s="20" t="s">
        <v>209</v>
      </c>
      <c r="C47" s="21" t="s">
        <v>36</v>
      </c>
      <c r="D47" s="11">
        <v>12</v>
      </c>
      <c r="E47" s="12"/>
      <c r="F47" s="13">
        <f t="shared" si="30"/>
        <v>0</v>
      </c>
      <c r="G47" s="12"/>
      <c r="H47" s="13">
        <f t="shared" si="33"/>
        <v>0</v>
      </c>
      <c r="I47" s="14">
        <f t="shared" si="34"/>
        <v>0</v>
      </c>
      <c r="J47" s="7"/>
      <c r="K47" s="61"/>
      <c r="L47" s="61"/>
    </row>
    <row r="48" spans="1:12" s="4" customFormat="1" ht="12.75" customHeight="1" thickBot="1" x14ac:dyDescent="0.25">
      <c r="A48" s="87" t="s">
        <v>22</v>
      </c>
      <c r="B48" s="88"/>
      <c r="C48" s="88"/>
      <c r="D48" s="88"/>
      <c r="E48" s="88"/>
      <c r="F48" s="88"/>
      <c r="G48" s="88"/>
      <c r="H48" s="89"/>
      <c r="I48" s="53">
        <f>SUM(I37:I47)</f>
        <v>0</v>
      </c>
      <c r="J48" s="17"/>
      <c r="K48" s="61"/>
      <c r="L48" s="61"/>
    </row>
    <row r="49" spans="1:12" s="4" customFormat="1" ht="13.5" thickBot="1" x14ac:dyDescent="0.25">
      <c r="A49" s="81" t="s">
        <v>14</v>
      </c>
      <c r="B49" s="82"/>
      <c r="C49" s="82"/>
      <c r="D49" s="82"/>
      <c r="E49" s="82"/>
      <c r="F49" s="82"/>
      <c r="G49" s="82"/>
      <c r="H49" s="82"/>
      <c r="I49" s="83"/>
      <c r="J49" s="18"/>
      <c r="K49" s="61"/>
      <c r="L49" s="61"/>
    </row>
    <row r="50" spans="1:12" s="4" customFormat="1" ht="48" x14ac:dyDescent="0.2">
      <c r="A50" s="51"/>
      <c r="B50" s="57" t="s">
        <v>107</v>
      </c>
      <c r="C50" s="58" t="s">
        <v>25</v>
      </c>
      <c r="D50" s="55">
        <v>1</v>
      </c>
      <c r="E50" s="48"/>
      <c r="F50" s="49">
        <f t="shared" ref="F50:F78" si="35">D50*E50</f>
        <v>0</v>
      </c>
      <c r="G50" s="48"/>
      <c r="H50" s="49">
        <f t="shared" ref="H50" si="36">D50*G50</f>
        <v>0</v>
      </c>
      <c r="I50" s="50">
        <f t="shared" ref="I50" si="37">F50+H50</f>
        <v>0</v>
      </c>
      <c r="J50" s="7"/>
      <c r="K50" s="61"/>
      <c r="L50" s="61"/>
    </row>
    <row r="51" spans="1:12" s="4" customFormat="1" ht="48" x14ac:dyDescent="0.2">
      <c r="A51" s="51"/>
      <c r="B51" s="57" t="s">
        <v>82</v>
      </c>
      <c r="C51" s="58" t="s">
        <v>25</v>
      </c>
      <c r="D51" s="55">
        <v>3</v>
      </c>
      <c r="E51" s="48"/>
      <c r="F51" s="49">
        <f t="shared" ref="F51" si="38">D51*E51</f>
        <v>0</v>
      </c>
      <c r="G51" s="48"/>
      <c r="H51" s="49">
        <f t="shared" ref="H51" si="39">D51*G51</f>
        <v>0</v>
      </c>
      <c r="I51" s="50">
        <f t="shared" ref="I51" si="40">F51+H51</f>
        <v>0</v>
      </c>
      <c r="J51" s="7"/>
      <c r="K51" s="61"/>
      <c r="L51" s="61"/>
    </row>
    <row r="52" spans="1:12" s="4" customFormat="1" ht="48" x14ac:dyDescent="0.2">
      <c r="A52" s="51"/>
      <c r="B52" s="57" t="s">
        <v>108</v>
      </c>
      <c r="C52" s="58" t="s">
        <v>25</v>
      </c>
      <c r="D52" s="55">
        <v>2</v>
      </c>
      <c r="E52" s="48"/>
      <c r="F52" s="49">
        <f t="shared" ref="F52" si="41">D52*E52</f>
        <v>0</v>
      </c>
      <c r="G52" s="48"/>
      <c r="H52" s="49">
        <f t="shared" ref="H52" si="42">D52*G52</f>
        <v>0</v>
      </c>
      <c r="I52" s="50">
        <f t="shared" ref="I52" si="43">F52+H52</f>
        <v>0</v>
      </c>
      <c r="J52" s="7"/>
      <c r="K52" s="61"/>
      <c r="L52" s="61"/>
    </row>
    <row r="53" spans="1:12" s="4" customFormat="1" ht="96" x14ac:dyDescent="0.2">
      <c r="A53" s="51"/>
      <c r="B53" s="20" t="s">
        <v>203</v>
      </c>
      <c r="C53" s="21" t="s">
        <v>25</v>
      </c>
      <c r="D53" s="11">
        <v>3</v>
      </c>
      <c r="E53" s="12"/>
      <c r="F53" s="13">
        <f t="shared" si="35"/>
        <v>0</v>
      </c>
      <c r="G53" s="12"/>
      <c r="H53" s="13">
        <f t="shared" ref="H53:H78" si="44">D53*G53</f>
        <v>0</v>
      </c>
      <c r="I53" s="14">
        <f t="shared" ref="I53:I78" si="45">F53+H53</f>
        <v>0</v>
      </c>
      <c r="J53" s="7"/>
      <c r="K53" s="61"/>
      <c r="L53" s="61"/>
    </row>
    <row r="54" spans="1:12" s="78" customFormat="1" x14ac:dyDescent="0.2">
      <c r="A54" s="76"/>
      <c r="B54" s="20" t="s">
        <v>81</v>
      </c>
      <c r="C54" s="21" t="s">
        <v>25</v>
      </c>
      <c r="D54" s="11">
        <v>10</v>
      </c>
      <c r="E54" s="12"/>
      <c r="F54" s="74">
        <f t="shared" si="35"/>
        <v>0</v>
      </c>
      <c r="G54" s="12"/>
      <c r="H54" s="74">
        <f t="shared" si="44"/>
        <v>0</v>
      </c>
      <c r="I54" s="75">
        <f t="shared" si="45"/>
        <v>0</v>
      </c>
      <c r="J54" s="7"/>
      <c r="K54" s="77"/>
      <c r="L54" s="77"/>
    </row>
    <row r="55" spans="1:12" s="4" customFormat="1" ht="24" x14ac:dyDescent="0.2">
      <c r="A55" s="15"/>
      <c r="B55" s="20" t="s">
        <v>204</v>
      </c>
      <c r="C55" s="21" t="s">
        <v>25</v>
      </c>
      <c r="D55" s="11">
        <v>12</v>
      </c>
      <c r="E55" s="12"/>
      <c r="F55" s="13">
        <f t="shared" si="35"/>
        <v>0</v>
      </c>
      <c r="G55" s="12"/>
      <c r="H55" s="13">
        <f t="shared" si="44"/>
        <v>0</v>
      </c>
      <c r="I55" s="14">
        <f t="shared" si="45"/>
        <v>0</v>
      </c>
      <c r="J55" s="7"/>
      <c r="K55" s="61"/>
      <c r="L55" s="61"/>
    </row>
    <row r="56" spans="1:12" s="4" customFormat="1" ht="36" x14ac:dyDescent="0.2">
      <c r="A56" s="15"/>
      <c r="B56" s="20" t="s">
        <v>85</v>
      </c>
      <c r="C56" s="21" t="s">
        <v>23</v>
      </c>
      <c r="D56" s="11">
        <v>1.3</v>
      </c>
      <c r="E56" s="12"/>
      <c r="F56" s="13">
        <f t="shared" si="35"/>
        <v>0</v>
      </c>
      <c r="G56" s="12"/>
      <c r="H56" s="13">
        <f t="shared" si="44"/>
        <v>0</v>
      </c>
      <c r="I56" s="14">
        <f t="shared" si="45"/>
        <v>0</v>
      </c>
      <c r="J56" s="7"/>
      <c r="K56" s="61"/>
      <c r="L56" s="61"/>
    </row>
    <row r="57" spans="1:12" s="4" customFormat="1" ht="48" x14ac:dyDescent="0.2">
      <c r="A57" s="15"/>
      <c r="B57" s="20" t="s">
        <v>33</v>
      </c>
      <c r="C57" s="21" t="s">
        <v>23</v>
      </c>
      <c r="D57" s="11">
        <v>11.6</v>
      </c>
      <c r="E57" s="12"/>
      <c r="F57" s="13">
        <f t="shared" si="35"/>
        <v>0</v>
      </c>
      <c r="G57" s="12"/>
      <c r="H57" s="13">
        <f t="shared" si="44"/>
        <v>0</v>
      </c>
      <c r="I57" s="14">
        <f t="shared" si="45"/>
        <v>0</v>
      </c>
      <c r="J57" s="7"/>
      <c r="K57" s="61"/>
      <c r="L57" s="61"/>
    </row>
    <row r="58" spans="1:12" s="4" customFormat="1" ht="48" x14ac:dyDescent="0.2">
      <c r="A58" s="15"/>
      <c r="B58" s="20" t="s">
        <v>84</v>
      </c>
      <c r="C58" s="21" t="s">
        <v>23</v>
      </c>
      <c r="D58" s="11">
        <v>93.44</v>
      </c>
      <c r="E58" s="12"/>
      <c r="F58" s="13">
        <f t="shared" si="35"/>
        <v>0</v>
      </c>
      <c r="G58" s="12"/>
      <c r="H58" s="13">
        <f t="shared" si="44"/>
        <v>0</v>
      </c>
      <c r="I58" s="14">
        <f t="shared" si="45"/>
        <v>0</v>
      </c>
      <c r="J58" s="7"/>
      <c r="K58" s="61"/>
      <c r="L58" s="61"/>
    </row>
    <row r="59" spans="1:12" s="4" customFormat="1" ht="60" x14ac:dyDescent="0.2">
      <c r="A59" s="15"/>
      <c r="B59" s="20" t="s">
        <v>83</v>
      </c>
      <c r="C59" s="21" t="s">
        <v>23</v>
      </c>
      <c r="D59" s="11">
        <v>16.52</v>
      </c>
      <c r="E59" s="12"/>
      <c r="F59" s="13">
        <f t="shared" si="35"/>
        <v>0</v>
      </c>
      <c r="G59" s="12"/>
      <c r="H59" s="13">
        <f t="shared" si="44"/>
        <v>0</v>
      </c>
      <c r="I59" s="14">
        <f t="shared" si="45"/>
        <v>0</v>
      </c>
      <c r="J59" s="7"/>
      <c r="K59" s="61"/>
      <c r="L59" s="61"/>
    </row>
    <row r="60" spans="1:12" s="4" customFormat="1" ht="36" x14ac:dyDescent="0.2">
      <c r="A60" s="15"/>
      <c r="B60" s="20" t="s">
        <v>34</v>
      </c>
      <c r="C60" s="21" t="s">
        <v>23</v>
      </c>
      <c r="D60" s="11">
        <v>7.5</v>
      </c>
      <c r="E60" s="12"/>
      <c r="F60" s="13">
        <f t="shared" si="35"/>
        <v>0</v>
      </c>
      <c r="G60" s="12"/>
      <c r="H60" s="13">
        <f t="shared" si="44"/>
        <v>0</v>
      </c>
      <c r="I60" s="14">
        <f t="shared" si="45"/>
        <v>0</v>
      </c>
      <c r="J60" s="7"/>
      <c r="K60" s="61"/>
      <c r="L60" s="61"/>
    </row>
    <row r="61" spans="1:12" s="4" customFormat="1" ht="36" x14ac:dyDescent="0.2">
      <c r="A61" s="15"/>
      <c r="B61" s="20" t="s">
        <v>109</v>
      </c>
      <c r="C61" s="21" t="s">
        <v>23</v>
      </c>
      <c r="D61" s="11">
        <v>10.3</v>
      </c>
      <c r="E61" s="12"/>
      <c r="F61" s="13">
        <f t="shared" si="35"/>
        <v>0</v>
      </c>
      <c r="G61" s="12"/>
      <c r="H61" s="13">
        <f t="shared" si="44"/>
        <v>0</v>
      </c>
      <c r="I61" s="14">
        <f t="shared" si="45"/>
        <v>0</v>
      </c>
      <c r="J61" s="7"/>
      <c r="K61" s="61"/>
      <c r="L61" s="61"/>
    </row>
    <row r="62" spans="1:12" s="4" customFormat="1" ht="36" x14ac:dyDescent="0.2">
      <c r="A62" s="15"/>
      <c r="B62" s="20" t="s">
        <v>90</v>
      </c>
      <c r="C62" s="21" t="s">
        <v>27</v>
      </c>
      <c r="D62" s="11">
        <v>101</v>
      </c>
      <c r="E62" s="12"/>
      <c r="F62" s="13">
        <f t="shared" si="35"/>
        <v>0</v>
      </c>
      <c r="G62" s="12"/>
      <c r="H62" s="13">
        <f t="shared" si="44"/>
        <v>0</v>
      </c>
      <c r="I62" s="14">
        <f t="shared" si="45"/>
        <v>0</v>
      </c>
      <c r="J62" s="7"/>
      <c r="K62" s="61"/>
      <c r="L62" s="61"/>
    </row>
    <row r="63" spans="1:12" s="4" customFormat="1" ht="24" x14ac:dyDescent="0.2">
      <c r="A63" s="15"/>
      <c r="B63" s="20" t="s">
        <v>35</v>
      </c>
      <c r="C63" s="21" t="s">
        <v>36</v>
      </c>
      <c r="D63" s="11">
        <v>40</v>
      </c>
      <c r="E63" s="12"/>
      <c r="F63" s="13">
        <f t="shared" si="35"/>
        <v>0</v>
      </c>
      <c r="G63" s="12"/>
      <c r="H63" s="13">
        <f t="shared" si="44"/>
        <v>0</v>
      </c>
      <c r="I63" s="14">
        <f t="shared" si="45"/>
        <v>0</v>
      </c>
      <c r="J63" s="7"/>
      <c r="K63" s="61"/>
      <c r="L63" s="61"/>
    </row>
    <row r="64" spans="1:12" s="4" customFormat="1" x14ac:dyDescent="0.2">
      <c r="A64" s="15"/>
      <c r="B64" s="20" t="s">
        <v>37</v>
      </c>
      <c r="C64" s="21" t="s">
        <v>36</v>
      </c>
      <c r="D64" s="11">
        <v>3</v>
      </c>
      <c r="E64" s="12"/>
      <c r="F64" s="13">
        <f t="shared" si="35"/>
        <v>0</v>
      </c>
      <c r="G64" s="12"/>
      <c r="H64" s="13">
        <f t="shared" si="44"/>
        <v>0</v>
      </c>
      <c r="I64" s="14">
        <f t="shared" si="45"/>
        <v>0</v>
      </c>
      <c r="J64" s="7"/>
      <c r="K64" s="61"/>
      <c r="L64" s="61"/>
    </row>
    <row r="65" spans="1:12" s="4" customFormat="1" ht="36" x14ac:dyDescent="0.2">
      <c r="A65" s="15"/>
      <c r="B65" s="20" t="s">
        <v>86</v>
      </c>
      <c r="C65" s="21" t="s">
        <v>23</v>
      </c>
      <c r="D65" s="11">
        <v>15</v>
      </c>
      <c r="E65" s="12"/>
      <c r="F65" s="13">
        <f t="shared" si="35"/>
        <v>0</v>
      </c>
      <c r="G65" s="12"/>
      <c r="H65" s="13">
        <f t="shared" si="44"/>
        <v>0</v>
      </c>
      <c r="I65" s="14">
        <f t="shared" si="45"/>
        <v>0</v>
      </c>
      <c r="J65" s="7"/>
      <c r="K65" s="61"/>
      <c r="L65" s="61"/>
    </row>
    <row r="66" spans="1:12" s="4" customFormat="1" ht="24" x14ac:dyDescent="0.2">
      <c r="A66" s="15"/>
      <c r="B66" s="20" t="s">
        <v>114</v>
      </c>
      <c r="C66" s="21" t="s">
        <v>23</v>
      </c>
      <c r="D66" s="11">
        <v>436.6</v>
      </c>
      <c r="E66" s="12"/>
      <c r="F66" s="13">
        <f t="shared" ref="F66" si="46">D66*E66</f>
        <v>0</v>
      </c>
      <c r="G66" s="12"/>
      <c r="H66" s="13">
        <f t="shared" ref="H66" si="47">D66*G66</f>
        <v>0</v>
      </c>
      <c r="I66" s="14">
        <f t="shared" ref="I66" si="48">F66+H66</f>
        <v>0</v>
      </c>
      <c r="J66" s="7"/>
      <c r="K66" s="61"/>
      <c r="L66" s="61"/>
    </row>
    <row r="67" spans="1:12" s="4" customFormat="1" ht="48" x14ac:dyDescent="0.2">
      <c r="A67" s="15"/>
      <c r="B67" s="20" t="s">
        <v>117</v>
      </c>
      <c r="C67" s="21" t="s">
        <v>23</v>
      </c>
      <c r="D67" s="11">
        <v>436.6</v>
      </c>
      <c r="E67" s="12"/>
      <c r="F67" s="13">
        <f t="shared" ref="F67" si="49">D67*E67</f>
        <v>0</v>
      </c>
      <c r="G67" s="12"/>
      <c r="H67" s="13">
        <f t="shared" ref="H67" si="50">D67*G67</f>
        <v>0</v>
      </c>
      <c r="I67" s="14">
        <f t="shared" ref="I67" si="51">F67+H67</f>
        <v>0</v>
      </c>
      <c r="J67" s="7"/>
      <c r="K67" s="61"/>
      <c r="L67" s="61"/>
    </row>
    <row r="68" spans="1:12" s="4" customFormat="1" ht="24" x14ac:dyDescent="0.2">
      <c r="A68" s="15"/>
      <c r="B68" s="20" t="s">
        <v>114</v>
      </c>
      <c r="C68" s="21" t="s">
        <v>23</v>
      </c>
      <c r="D68" s="11">
        <v>436.6</v>
      </c>
      <c r="E68" s="12"/>
      <c r="F68" s="13">
        <f t="shared" si="35"/>
        <v>0</v>
      </c>
      <c r="G68" s="12"/>
      <c r="H68" s="13">
        <f t="shared" si="44"/>
        <v>0</v>
      </c>
      <c r="I68" s="14">
        <f t="shared" si="45"/>
        <v>0</v>
      </c>
      <c r="J68" s="7"/>
      <c r="K68" s="61"/>
      <c r="L68" s="61"/>
    </row>
    <row r="69" spans="1:12" s="4" customFormat="1" ht="36" x14ac:dyDescent="0.2">
      <c r="A69" s="15"/>
      <c r="B69" s="20" t="s">
        <v>115</v>
      </c>
      <c r="C69" s="21" t="s">
        <v>23</v>
      </c>
      <c r="D69" s="11">
        <v>436.6</v>
      </c>
      <c r="E69" s="12"/>
      <c r="F69" s="13">
        <f t="shared" ref="F69" si="52">D69*E69</f>
        <v>0</v>
      </c>
      <c r="G69" s="12"/>
      <c r="H69" s="13">
        <f t="shared" ref="H69" si="53">D69*G69</f>
        <v>0</v>
      </c>
      <c r="I69" s="14">
        <f t="shared" ref="I69" si="54">F69+H69</f>
        <v>0</v>
      </c>
      <c r="J69" s="7"/>
      <c r="K69" s="61"/>
      <c r="L69" s="61"/>
    </row>
    <row r="70" spans="1:12" s="4" customFormat="1" ht="24" x14ac:dyDescent="0.2">
      <c r="A70" s="15"/>
      <c r="B70" s="20" t="s">
        <v>116</v>
      </c>
      <c r="C70" s="21" t="s">
        <v>23</v>
      </c>
      <c r="D70" s="11">
        <v>436.6</v>
      </c>
      <c r="E70" s="12"/>
      <c r="F70" s="13">
        <f>D70*E70</f>
        <v>0</v>
      </c>
      <c r="G70" s="12"/>
      <c r="H70" s="13">
        <f>D70*G70</f>
        <v>0</v>
      </c>
      <c r="I70" s="14">
        <f>F70+H70</f>
        <v>0</v>
      </c>
      <c r="J70" s="7"/>
      <c r="K70" s="61"/>
      <c r="L70" s="61"/>
    </row>
    <row r="71" spans="1:12" s="4" customFormat="1" ht="24" x14ac:dyDescent="0.2">
      <c r="A71" s="15"/>
      <c r="B71" s="20" t="s">
        <v>114</v>
      </c>
      <c r="C71" s="21" t="s">
        <v>23</v>
      </c>
      <c r="D71" s="11">
        <v>436.6</v>
      </c>
      <c r="E71" s="12"/>
      <c r="F71" s="13">
        <f t="shared" si="35"/>
        <v>0</v>
      </c>
      <c r="G71" s="12"/>
      <c r="H71" s="13">
        <f t="shared" si="44"/>
        <v>0</v>
      </c>
      <c r="I71" s="14">
        <f t="shared" si="45"/>
        <v>0</v>
      </c>
      <c r="J71" s="7"/>
      <c r="K71" s="61"/>
      <c r="L71" s="61"/>
    </row>
    <row r="72" spans="1:12" s="4" customFormat="1" ht="24" x14ac:dyDescent="0.2">
      <c r="A72" s="15"/>
      <c r="B72" s="20" t="s">
        <v>122</v>
      </c>
      <c r="C72" s="21" t="s">
        <v>23</v>
      </c>
      <c r="D72" s="11">
        <v>409.6</v>
      </c>
      <c r="E72" s="12"/>
      <c r="F72" s="13">
        <f t="shared" si="35"/>
        <v>0</v>
      </c>
      <c r="G72" s="12"/>
      <c r="H72" s="13">
        <f t="shared" si="44"/>
        <v>0</v>
      </c>
      <c r="I72" s="14">
        <f t="shared" si="45"/>
        <v>0</v>
      </c>
      <c r="J72" s="7"/>
      <c r="K72" s="61"/>
      <c r="L72" s="61"/>
    </row>
    <row r="73" spans="1:12" s="4" customFormat="1" ht="24" x14ac:dyDescent="0.2">
      <c r="A73" s="15"/>
      <c r="B73" s="20" t="s">
        <v>123</v>
      </c>
      <c r="C73" s="21" t="s">
        <v>23</v>
      </c>
      <c r="D73" s="11">
        <v>26.96</v>
      </c>
      <c r="E73" s="12"/>
      <c r="F73" s="13">
        <f t="shared" si="35"/>
        <v>0</v>
      </c>
      <c r="G73" s="12"/>
      <c r="H73" s="13">
        <f t="shared" si="44"/>
        <v>0</v>
      </c>
      <c r="I73" s="14">
        <f t="shared" si="45"/>
        <v>0</v>
      </c>
      <c r="J73" s="7"/>
      <c r="K73" s="61"/>
      <c r="L73" s="61"/>
    </row>
    <row r="74" spans="1:12" s="4" customFormat="1" x14ac:dyDescent="0.2">
      <c r="A74" s="15"/>
      <c r="B74" s="20" t="s">
        <v>162</v>
      </c>
      <c r="C74" s="21" t="s">
        <v>25</v>
      </c>
      <c r="D74" s="11">
        <v>7</v>
      </c>
      <c r="E74" s="12"/>
      <c r="F74" s="13">
        <f t="shared" si="35"/>
        <v>0</v>
      </c>
      <c r="G74" s="12"/>
      <c r="H74" s="13">
        <f t="shared" si="44"/>
        <v>0</v>
      </c>
      <c r="I74" s="14">
        <f t="shared" si="45"/>
        <v>0</v>
      </c>
      <c r="J74" s="7"/>
      <c r="K74" s="61"/>
      <c r="L74" s="61"/>
    </row>
    <row r="75" spans="1:12" s="4" customFormat="1" x14ac:dyDescent="0.2">
      <c r="A75" s="15"/>
      <c r="B75" s="20" t="s">
        <v>32</v>
      </c>
      <c r="C75" s="21" t="s">
        <v>27</v>
      </c>
      <c r="D75" s="11">
        <v>7.6</v>
      </c>
      <c r="E75" s="12"/>
      <c r="F75" s="13">
        <f t="shared" si="35"/>
        <v>0</v>
      </c>
      <c r="G75" s="12"/>
      <c r="H75" s="13">
        <f t="shared" si="44"/>
        <v>0</v>
      </c>
      <c r="I75" s="14">
        <f t="shared" si="45"/>
        <v>0</v>
      </c>
      <c r="J75" s="7"/>
      <c r="K75" s="61"/>
      <c r="L75" s="61"/>
    </row>
    <row r="76" spans="1:12" s="4" customFormat="1" ht="24" x14ac:dyDescent="0.2">
      <c r="A76" s="15"/>
      <c r="B76" s="20" t="s">
        <v>167</v>
      </c>
      <c r="C76" s="21" t="s">
        <v>23</v>
      </c>
      <c r="D76" s="11">
        <v>82.85</v>
      </c>
      <c r="E76" s="12"/>
      <c r="F76" s="13">
        <f t="shared" si="35"/>
        <v>0</v>
      </c>
      <c r="G76" s="12"/>
      <c r="H76" s="13">
        <f t="shared" si="44"/>
        <v>0</v>
      </c>
      <c r="I76" s="14">
        <f t="shared" si="45"/>
        <v>0</v>
      </c>
      <c r="J76" s="7"/>
      <c r="K76" s="61"/>
      <c r="L76" s="61"/>
    </row>
    <row r="77" spans="1:12" s="4" customFormat="1" x14ac:dyDescent="0.2">
      <c r="A77" s="15"/>
      <c r="B77" s="20" t="s">
        <v>118</v>
      </c>
      <c r="C77" s="21" t="s">
        <v>23</v>
      </c>
      <c r="D77" s="11">
        <v>82.85</v>
      </c>
      <c r="E77" s="12"/>
      <c r="F77" s="13">
        <f t="shared" si="35"/>
        <v>0</v>
      </c>
      <c r="G77" s="12"/>
      <c r="H77" s="13">
        <f t="shared" si="44"/>
        <v>0</v>
      </c>
      <c r="I77" s="14">
        <f t="shared" si="45"/>
        <v>0</v>
      </c>
      <c r="J77" s="7"/>
      <c r="K77" s="61"/>
      <c r="L77" s="61"/>
    </row>
    <row r="78" spans="1:12" s="4" customFormat="1" ht="36" x14ac:dyDescent="0.2">
      <c r="A78" s="15"/>
      <c r="B78" s="20" t="s">
        <v>119</v>
      </c>
      <c r="C78" s="21" t="s">
        <v>23</v>
      </c>
      <c r="D78" s="11">
        <v>82.85</v>
      </c>
      <c r="E78" s="12"/>
      <c r="F78" s="13">
        <f t="shared" si="35"/>
        <v>0</v>
      </c>
      <c r="G78" s="12"/>
      <c r="H78" s="13">
        <f t="shared" si="44"/>
        <v>0</v>
      </c>
      <c r="I78" s="14">
        <f t="shared" si="45"/>
        <v>0</v>
      </c>
      <c r="J78" s="7"/>
      <c r="K78" s="61"/>
      <c r="L78" s="61"/>
    </row>
    <row r="79" spans="1:12" s="4" customFormat="1" x14ac:dyDescent="0.2">
      <c r="A79" s="15"/>
      <c r="B79" s="20" t="s">
        <v>118</v>
      </c>
      <c r="C79" s="21" t="s">
        <v>23</v>
      </c>
      <c r="D79" s="11">
        <v>82.85</v>
      </c>
      <c r="E79" s="12"/>
      <c r="F79" s="13">
        <f t="shared" ref="F79" si="55">D79*E79</f>
        <v>0</v>
      </c>
      <c r="G79" s="12"/>
      <c r="H79" s="13">
        <f t="shared" ref="H79:H80" si="56">D79*G79</f>
        <v>0</v>
      </c>
      <c r="I79" s="14">
        <f t="shared" ref="I79:I80" si="57">F79+H79</f>
        <v>0</v>
      </c>
      <c r="J79" s="7"/>
      <c r="K79" s="61"/>
      <c r="L79" s="61"/>
    </row>
    <row r="80" spans="1:12" s="4" customFormat="1" ht="24" x14ac:dyDescent="0.2">
      <c r="A80" s="15"/>
      <c r="B80" s="20" t="s">
        <v>120</v>
      </c>
      <c r="C80" s="21" t="s">
        <v>23</v>
      </c>
      <c r="D80" s="11">
        <v>82.85</v>
      </c>
      <c r="E80" s="12"/>
      <c r="F80" s="13">
        <f t="shared" ref="F80:F82" si="58">D80*E80</f>
        <v>0</v>
      </c>
      <c r="G80" s="12"/>
      <c r="H80" s="13">
        <f t="shared" si="56"/>
        <v>0</v>
      </c>
      <c r="I80" s="14">
        <f t="shared" si="57"/>
        <v>0</v>
      </c>
      <c r="J80" s="7"/>
      <c r="K80" s="61"/>
      <c r="L80" s="61"/>
    </row>
    <row r="81" spans="1:12" s="4" customFormat="1" ht="24" x14ac:dyDescent="0.2">
      <c r="A81" s="15"/>
      <c r="B81" s="20" t="s">
        <v>121</v>
      </c>
      <c r="C81" s="21" t="s">
        <v>23</v>
      </c>
      <c r="D81" s="11">
        <v>82.85</v>
      </c>
      <c r="E81" s="12"/>
      <c r="F81" s="13">
        <f t="shared" si="58"/>
        <v>0</v>
      </c>
      <c r="G81" s="12"/>
      <c r="H81" s="13">
        <f>D81*G81</f>
        <v>0</v>
      </c>
      <c r="I81" s="14">
        <f>F81+H81</f>
        <v>0</v>
      </c>
      <c r="J81" s="7"/>
      <c r="K81" s="61"/>
      <c r="L81" s="61"/>
    </row>
    <row r="82" spans="1:12" s="4" customFormat="1" x14ac:dyDescent="0.2">
      <c r="A82" s="15"/>
      <c r="B82" s="20" t="s">
        <v>118</v>
      </c>
      <c r="C82" s="21" t="s">
        <v>23</v>
      </c>
      <c r="D82" s="11">
        <v>82.85</v>
      </c>
      <c r="E82" s="12"/>
      <c r="F82" s="13">
        <f t="shared" si="58"/>
        <v>0</v>
      </c>
      <c r="G82" s="12"/>
      <c r="H82" s="13">
        <f t="shared" ref="H82:H83" si="59">D82*G82</f>
        <v>0</v>
      </c>
      <c r="I82" s="14">
        <f t="shared" ref="I82:I83" si="60">F82+H82</f>
        <v>0</v>
      </c>
      <c r="J82" s="7"/>
      <c r="K82" s="61"/>
      <c r="L82" s="61"/>
    </row>
    <row r="83" spans="1:12" s="4" customFormat="1" ht="36" x14ac:dyDescent="0.2">
      <c r="A83" s="15"/>
      <c r="B83" s="20" t="s">
        <v>168</v>
      </c>
      <c r="C83" s="21" t="s">
        <v>23</v>
      </c>
      <c r="D83" s="11">
        <v>82.85</v>
      </c>
      <c r="E83" s="12"/>
      <c r="F83" s="13">
        <f t="shared" ref="F83" si="61">D83*E83</f>
        <v>0</v>
      </c>
      <c r="G83" s="12"/>
      <c r="H83" s="13">
        <f t="shared" si="59"/>
        <v>0</v>
      </c>
      <c r="I83" s="14">
        <f t="shared" si="60"/>
        <v>0</v>
      </c>
      <c r="J83" s="7"/>
      <c r="K83" s="61"/>
      <c r="L83" s="61"/>
    </row>
    <row r="84" spans="1:12" s="4" customFormat="1" ht="36" x14ac:dyDescent="0.2">
      <c r="A84" s="15"/>
      <c r="B84" s="20" t="s">
        <v>80</v>
      </c>
      <c r="C84" s="21" t="s">
        <v>23</v>
      </c>
      <c r="D84" s="11">
        <v>85</v>
      </c>
      <c r="E84" s="12"/>
      <c r="F84" s="13">
        <f t="shared" ref="F84:F86" si="62">D84*E84</f>
        <v>0</v>
      </c>
      <c r="G84" s="12"/>
      <c r="H84" s="13">
        <f t="shared" ref="H84:H86" si="63">D84*G84</f>
        <v>0</v>
      </c>
      <c r="I84" s="14">
        <f t="shared" ref="I84:I86" si="64">F84+H84</f>
        <v>0</v>
      </c>
      <c r="J84" s="7"/>
      <c r="K84" s="61"/>
      <c r="L84" s="61"/>
    </row>
    <row r="85" spans="1:12" s="4" customFormat="1" x14ac:dyDescent="0.2">
      <c r="A85" s="15"/>
      <c r="B85" s="20" t="s">
        <v>139</v>
      </c>
      <c r="C85" s="21" t="s">
        <v>25</v>
      </c>
      <c r="D85" s="11">
        <v>10</v>
      </c>
      <c r="E85" s="12"/>
      <c r="F85" s="13">
        <f t="shared" ref="F85" si="65">D85*E85</f>
        <v>0</v>
      </c>
      <c r="G85" s="12"/>
      <c r="H85" s="13">
        <f t="shared" ref="H85" si="66">D85*G85</f>
        <v>0</v>
      </c>
      <c r="I85" s="14">
        <f t="shared" ref="I85" si="67">F85+H85</f>
        <v>0</v>
      </c>
      <c r="J85" s="7"/>
      <c r="K85" s="61"/>
      <c r="L85" s="61"/>
    </row>
    <row r="86" spans="1:12" s="4" customFormat="1" ht="24" x14ac:dyDescent="0.2">
      <c r="A86" s="15"/>
      <c r="B86" s="20" t="s">
        <v>110</v>
      </c>
      <c r="C86" s="21" t="s">
        <v>23</v>
      </c>
      <c r="D86" s="11">
        <v>3</v>
      </c>
      <c r="E86" s="12"/>
      <c r="F86" s="13">
        <f t="shared" si="62"/>
        <v>0</v>
      </c>
      <c r="G86" s="12"/>
      <c r="H86" s="13">
        <f t="shared" si="63"/>
        <v>0</v>
      </c>
      <c r="I86" s="14">
        <f t="shared" si="64"/>
        <v>0</v>
      </c>
      <c r="J86" s="7"/>
      <c r="K86" s="61"/>
      <c r="L86" s="61"/>
    </row>
    <row r="87" spans="1:12" s="4" customFormat="1" ht="12.75" customHeight="1" thickBot="1" x14ac:dyDescent="0.25">
      <c r="A87" s="87" t="s">
        <v>22</v>
      </c>
      <c r="B87" s="88"/>
      <c r="C87" s="88"/>
      <c r="D87" s="88"/>
      <c r="E87" s="88"/>
      <c r="F87" s="88"/>
      <c r="G87" s="88"/>
      <c r="H87" s="89"/>
      <c r="I87" s="46">
        <f>SUM(I50:I86)</f>
        <v>0</v>
      </c>
      <c r="J87" s="19"/>
      <c r="K87" s="61"/>
      <c r="L87" s="61"/>
    </row>
    <row r="88" spans="1:12" s="4" customFormat="1" ht="13.5" thickBot="1" x14ac:dyDescent="0.25">
      <c r="A88" s="81" t="s">
        <v>39</v>
      </c>
      <c r="B88" s="82"/>
      <c r="C88" s="82"/>
      <c r="D88" s="82"/>
      <c r="E88" s="82"/>
      <c r="F88" s="82"/>
      <c r="G88" s="82"/>
      <c r="H88" s="82"/>
      <c r="I88" s="83"/>
      <c r="J88" s="7"/>
      <c r="K88" s="61"/>
      <c r="L88" s="61"/>
    </row>
    <row r="89" spans="1:12" s="4" customFormat="1" ht="48" x14ac:dyDescent="0.2">
      <c r="A89" s="47"/>
      <c r="B89" s="57" t="s">
        <v>136</v>
      </c>
      <c r="C89" s="58" t="s">
        <v>23</v>
      </c>
      <c r="D89" s="55">
        <f>11.31*3.5</f>
        <v>39.585000000000001</v>
      </c>
      <c r="E89" s="48"/>
      <c r="F89" s="49">
        <f t="shared" ref="F89:F95" si="68">D89*E89</f>
        <v>0</v>
      </c>
      <c r="G89" s="48"/>
      <c r="H89" s="49">
        <f t="shared" ref="H89" si="69">D89*G89</f>
        <v>0</v>
      </c>
      <c r="I89" s="50">
        <f t="shared" ref="I89" si="70">F89+H89</f>
        <v>0</v>
      </c>
      <c r="J89" s="7"/>
      <c r="K89" s="61"/>
      <c r="L89" s="61"/>
    </row>
    <row r="90" spans="1:12" s="4" customFormat="1" ht="60" x14ac:dyDescent="0.2">
      <c r="A90" s="8"/>
      <c r="B90" s="20" t="s">
        <v>205</v>
      </c>
      <c r="C90" s="21" t="s">
        <v>25</v>
      </c>
      <c r="D90" s="11">
        <v>1</v>
      </c>
      <c r="E90" s="12"/>
      <c r="F90" s="13">
        <f t="shared" si="68"/>
        <v>0</v>
      </c>
      <c r="G90" s="12"/>
      <c r="H90" s="13">
        <f t="shared" ref="H90:H95" si="71">D90*G90</f>
        <v>0</v>
      </c>
      <c r="I90" s="14">
        <f t="shared" ref="I90:I95" si="72">F90+H90</f>
        <v>0</v>
      </c>
      <c r="J90" s="7"/>
      <c r="K90" s="61"/>
      <c r="L90" s="61"/>
    </row>
    <row r="91" spans="1:12" s="4" customFormat="1" ht="36" x14ac:dyDescent="0.2">
      <c r="A91" s="8"/>
      <c r="B91" s="20" t="s">
        <v>137</v>
      </c>
      <c r="C91" s="21" t="s">
        <v>25</v>
      </c>
      <c r="D91" s="11">
        <v>1</v>
      </c>
      <c r="E91" s="12"/>
      <c r="F91" s="13">
        <f t="shared" si="68"/>
        <v>0</v>
      </c>
      <c r="G91" s="12"/>
      <c r="H91" s="13">
        <f t="shared" si="71"/>
        <v>0</v>
      </c>
      <c r="I91" s="14">
        <f t="shared" si="72"/>
        <v>0</v>
      </c>
      <c r="J91" s="7"/>
      <c r="K91" s="61"/>
      <c r="L91" s="61"/>
    </row>
    <row r="92" spans="1:12" s="4" customFormat="1" ht="48" x14ac:dyDescent="0.2">
      <c r="A92" s="8"/>
      <c r="B92" s="20" t="s">
        <v>40</v>
      </c>
      <c r="C92" s="21" t="s">
        <v>25</v>
      </c>
      <c r="D92" s="11">
        <v>1</v>
      </c>
      <c r="E92" s="12"/>
      <c r="F92" s="13">
        <f t="shared" si="68"/>
        <v>0</v>
      </c>
      <c r="G92" s="12"/>
      <c r="H92" s="13">
        <f t="shared" si="71"/>
        <v>0</v>
      </c>
      <c r="I92" s="14">
        <f t="shared" si="72"/>
        <v>0</v>
      </c>
      <c r="J92" s="7"/>
      <c r="K92" s="61"/>
      <c r="L92" s="61"/>
    </row>
    <row r="93" spans="1:12" s="4" customFormat="1" ht="24" x14ac:dyDescent="0.2">
      <c r="A93" s="8"/>
      <c r="B93" s="20" t="s">
        <v>138</v>
      </c>
      <c r="C93" s="21" t="s">
        <v>41</v>
      </c>
      <c r="D93" s="11">
        <v>1</v>
      </c>
      <c r="E93" s="12"/>
      <c r="F93" s="13">
        <f t="shared" si="68"/>
        <v>0</v>
      </c>
      <c r="G93" s="12"/>
      <c r="H93" s="13">
        <f t="shared" si="71"/>
        <v>0</v>
      </c>
      <c r="I93" s="14">
        <f t="shared" si="72"/>
        <v>0</v>
      </c>
      <c r="J93" s="7"/>
      <c r="K93" s="61"/>
      <c r="L93" s="61"/>
    </row>
    <row r="94" spans="1:12" s="4" customFormat="1" x14ac:dyDescent="0.2">
      <c r="A94" s="8"/>
      <c r="B94" s="20" t="s">
        <v>42</v>
      </c>
      <c r="C94" s="21" t="s">
        <v>25</v>
      </c>
      <c r="D94" s="11">
        <v>1</v>
      </c>
      <c r="E94" s="12"/>
      <c r="F94" s="13">
        <f t="shared" si="68"/>
        <v>0</v>
      </c>
      <c r="G94" s="12"/>
      <c r="H94" s="13">
        <f t="shared" si="71"/>
        <v>0</v>
      </c>
      <c r="I94" s="14">
        <f t="shared" si="72"/>
        <v>0</v>
      </c>
      <c r="J94" s="7"/>
      <c r="K94" s="61"/>
      <c r="L94" s="61"/>
    </row>
    <row r="95" spans="1:12" s="4" customFormat="1" ht="36" x14ac:dyDescent="0.2">
      <c r="A95" s="8"/>
      <c r="B95" s="20" t="s">
        <v>126</v>
      </c>
      <c r="C95" s="21" t="s">
        <v>18</v>
      </c>
      <c r="D95" s="11">
        <v>1</v>
      </c>
      <c r="E95" s="12"/>
      <c r="F95" s="13">
        <f t="shared" si="68"/>
        <v>0</v>
      </c>
      <c r="G95" s="12"/>
      <c r="H95" s="13">
        <f t="shared" si="71"/>
        <v>0</v>
      </c>
      <c r="I95" s="14">
        <f t="shared" si="72"/>
        <v>0</v>
      </c>
      <c r="J95" s="7"/>
      <c r="K95" s="61"/>
      <c r="L95" s="61"/>
    </row>
    <row r="96" spans="1:12" s="4" customFormat="1" ht="12.75" customHeight="1" thickBot="1" x14ac:dyDescent="0.25">
      <c r="A96" s="87" t="s">
        <v>22</v>
      </c>
      <c r="B96" s="88"/>
      <c r="C96" s="88"/>
      <c r="D96" s="88"/>
      <c r="E96" s="88"/>
      <c r="F96" s="88"/>
      <c r="G96" s="88"/>
      <c r="H96" s="89"/>
      <c r="I96" s="46">
        <f>SUM(I89:I95)</f>
        <v>0</v>
      </c>
      <c r="J96" s="7"/>
      <c r="K96" s="61"/>
      <c r="L96" s="61"/>
    </row>
    <row r="97" spans="1:12" s="4" customFormat="1" ht="13.5" thickBot="1" x14ac:dyDescent="0.25">
      <c r="A97" s="81" t="s">
        <v>43</v>
      </c>
      <c r="B97" s="82"/>
      <c r="C97" s="82"/>
      <c r="D97" s="82"/>
      <c r="E97" s="82"/>
      <c r="F97" s="82"/>
      <c r="G97" s="82"/>
      <c r="H97" s="82"/>
      <c r="I97" s="83"/>
      <c r="J97" s="22" t="e">
        <f>#REF!+#REF!+#REF!+#REF!+#REF!+#REF!+#REF!+#REF!+J17</f>
        <v>#REF!</v>
      </c>
      <c r="K97" s="61"/>
      <c r="L97" s="61"/>
    </row>
    <row r="98" spans="1:12" s="23" customFormat="1" ht="48" x14ac:dyDescent="0.2">
      <c r="A98" s="47"/>
      <c r="B98" s="57" t="s">
        <v>207</v>
      </c>
      <c r="C98" s="58" t="s">
        <v>25</v>
      </c>
      <c r="D98" s="55">
        <v>6</v>
      </c>
      <c r="E98" s="48"/>
      <c r="F98" s="49">
        <f t="shared" ref="F98:F110" si="73">D98*E98</f>
        <v>0</v>
      </c>
      <c r="G98" s="48"/>
      <c r="H98" s="49">
        <f t="shared" ref="H98" si="74">D98*G98</f>
        <v>0</v>
      </c>
      <c r="I98" s="50">
        <f t="shared" ref="I98" si="75">F98+H98</f>
        <v>0</v>
      </c>
      <c r="J98" s="22"/>
      <c r="K98" s="63"/>
      <c r="L98" s="63"/>
    </row>
    <row r="99" spans="1:12" s="23" customFormat="1" ht="48" x14ac:dyDescent="0.2">
      <c r="A99" s="8"/>
      <c r="B99" s="20" t="s">
        <v>206</v>
      </c>
      <c r="C99" s="21" t="s">
        <v>25</v>
      </c>
      <c r="D99" s="11">
        <v>1</v>
      </c>
      <c r="E99" s="12"/>
      <c r="F99" s="13">
        <f t="shared" si="73"/>
        <v>0</v>
      </c>
      <c r="G99" s="12"/>
      <c r="H99" s="13">
        <f t="shared" ref="H99:H110" si="76">D99*G99</f>
        <v>0</v>
      </c>
      <c r="I99" s="14">
        <f t="shared" ref="I99:I110" si="77">F99+H99</f>
        <v>0</v>
      </c>
      <c r="J99" s="22"/>
      <c r="K99" s="63"/>
      <c r="L99" s="63"/>
    </row>
    <row r="100" spans="1:12" s="23" customFormat="1" x14ac:dyDescent="0.2">
      <c r="A100" s="8"/>
      <c r="B100" s="20" t="s">
        <v>151</v>
      </c>
      <c r="C100" s="21" t="s">
        <v>27</v>
      </c>
      <c r="D100" s="11">
        <v>261</v>
      </c>
      <c r="E100" s="12"/>
      <c r="F100" s="13">
        <f t="shared" si="73"/>
        <v>0</v>
      </c>
      <c r="G100" s="12"/>
      <c r="H100" s="13">
        <f t="shared" si="76"/>
        <v>0</v>
      </c>
      <c r="I100" s="14">
        <f t="shared" si="77"/>
        <v>0</v>
      </c>
      <c r="J100" s="22"/>
      <c r="K100" s="63"/>
      <c r="L100" s="63"/>
    </row>
    <row r="101" spans="1:12" s="4" customFormat="1" x14ac:dyDescent="0.2">
      <c r="A101" s="8"/>
      <c r="B101" s="20" t="s">
        <v>48</v>
      </c>
      <c r="C101" s="21" t="s">
        <v>27</v>
      </c>
      <c r="D101" s="11">
        <v>130.5</v>
      </c>
      <c r="E101" s="12"/>
      <c r="F101" s="13">
        <f t="shared" si="73"/>
        <v>0</v>
      </c>
      <c r="G101" s="12"/>
      <c r="H101" s="13">
        <f t="shared" si="76"/>
        <v>0</v>
      </c>
      <c r="I101" s="14">
        <f t="shared" si="77"/>
        <v>0</v>
      </c>
      <c r="J101" s="22"/>
      <c r="K101" s="61"/>
      <c r="L101" s="61"/>
    </row>
    <row r="102" spans="1:12" s="4" customFormat="1" x14ac:dyDescent="0.2">
      <c r="A102" s="8"/>
      <c r="B102" s="20" t="s">
        <v>49</v>
      </c>
      <c r="C102" s="21" t="s">
        <v>25</v>
      </c>
      <c r="D102" s="11">
        <v>7</v>
      </c>
      <c r="E102" s="12"/>
      <c r="F102" s="13">
        <f t="shared" si="73"/>
        <v>0</v>
      </c>
      <c r="G102" s="12"/>
      <c r="H102" s="13">
        <f t="shared" si="76"/>
        <v>0</v>
      </c>
      <c r="I102" s="14">
        <f t="shared" si="77"/>
        <v>0</v>
      </c>
      <c r="J102" s="22"/>
      <c r="K102" s="61"/>
      <c r="L102" s="61"/>
    </row>
    <row r="103" spans="1:12" s="4" customFormat="1" ht="36" x14ac:dyDescent="0.2">
      <c r="A103" s="8"/>
      <c r="B103" s="20" t="s">
        <v>152</v>
      </c>
      <c r="C103" s="21" t="s">
        <v>18</v>
      </c>
      <c r="D103" s="11">
        <v>6</v>
      </c>
      <c r="E103" s="12"/>
      <c r="F103" s="13">
        <f t="shared" si="73"/>
        <v>0</v>
      </c>
      <c r="G103" s="12"/>
      <c r="H103" s="13">
        <f t="shared" si="76"/>
        <v>0</v>
      </c>
      <c r="I103" s="14">
        <f t="shared" si="77"/>
        <v>0</v>
      </c>
      <c r="J103" s="24"/>
      <c r="K103" s="61"/>
      <c r="L103" s="61"/>
    </row>
    <row r="104" spans="1:12" s="23" customFormat="1" ht="36" x14ac:dyDescent="0.2">
      <c r="A104" s="8"/>
      <c r="B104" s="20" t="s">
        <v>153</v>
      </c>
      <c r="C104" s="21" t="s">
        <v>36</v>
      </c>
      <c r="D104" s="11">
        <v>96</v>
      </c>
      <c r="E104" s="12"/>
      <c r="F104" s="13">
        <f t="shared" si="73"/>
        <v>0</v>
      </c>
      <c r="G104" s="12"/>
      <c r="H104" s="13">
        <f t="shared" si="76"/>
        <v>0</v>
      </c>
      <c r="I104" s="14">
        <f t="shared" si="77"/>
        <v>0</v>
      </c>
      <c r="J104" s="22"/>
      <c r="K104" s="63"/>
      <c r="L104" s="63"/>
    </row>
    <row r="105" spans="1:12" s="23" customFormat="1" ht="24" x14ac:dyDescent="0.2">
      <c r="A105" s="8"/>
      <c r="B105" s="20" t="s">
        <v>141</v>
      </c>
      <c r="C105" s="21" t="s">
        <v>25</v>
      </c>
      <c r="D105" s="11">
        <v>20</v>
      </c>
      <c r="E105" s="12"/>
      <c r="F105" s="13">
        <f t="shared" ref="F105" si="78">D105*E105</f>
        <v>0</v>
      </c>
      <c r="G105" s="12"/>
      <c r="H105" s="13">
        <f t="shared" ref="H105" si="79">D105*G105</f>
        <v>0</v>
      </c>
      <c r="I105" s="14">
        <f t="shared" ref="I105" si="80">F105+H105</f>
        <v>0</v>
      </c>
      <c r="J105" s="22"/>
      <c r="K105" s="63"/>
      <c r="L105" s="63"/>
    </row>
    <row r="106" spans="1:12" s="23" customFormat="1" ht="24" x14ac:dyDescent="0.2">
      <c r="A106" s="8"/>
      <c r="B106" s="20" t="s">
        <v>73</v>
      </c>
      <c r="C106" s="21" t="s">
        <v>36</v>
      </c>
      <c r="D106" s="11">
        <v>28</v>
      </c>
      <c r="E106" s="12"/>
      <c r="F106" s="13">
        <f t="shared" si="73"/>
        <v>0</v>
      </c>
      <c r="G106" s="12"/>
      <c r="H106" s="13">
        <f t="shared" si="76"/>
        <v>0</v>
      </c>
      <c r="I106" s="14">
        <f t="shared" si="77"/>
        <v>0</v>
      </c>
      <c r="J106" s="22"/>
      <c r="K106" s="63"/>
      <c r="L106" s="63"/>
    </row>
    <row r="107" spans="1:12" s="23" customFormat="1" x14ac:dyDescent="0.2">
      <c r="A107" s="8"/>
      <c r="B107" s="20" t="s">
        <v>154</v>
      </c>
      <c r="C107" s="21" t="s">
        <v>25</v>
      </c>
      <c r="D107" s="11">
        <v>12</v>
      </c>
      <c r="E107" s="12"/>
      <c r="F107" s="13">
        <f t="shared" ref="F107" si="81">D107*E107</f>
        <v>0</v>
      </c>
      <c r="G107" s="12"/>
      <c r="H107" s="13">
        <f t="shared" ref="H107" si="82">D107*G107</f>
        <v>0</v>
      </c>
      <c r="I107" s="14">
        <f t="shared" ref="I107" si="83">F107+H107</f>
        <v>0</v>
      </c>
      <c r="J107" s="22"/>
      <c r="K107" s="63"/>
      <c r="L107" s="63"/>
    </row>
    <row r="108" spans="1:12" s="23" customFormat="1" x14ac:dyDescent="0.2">
      <c r="A108" s="8"/>
      <c r="B108" s="20" t="s">
        <v>156</v>
      </c>
      <c r="C108" s="21" t="s">
        <v>25</v>
      </c>
      <c r="D108" s="11">
        <v>40</v>
      </c>
      <c r="E108" s="12"/>
      <c r="F108" s="13">
        <f t="shared" ref="F108" si="84">D108*E108</f>
        <v>0</v>
      </c>
      <c r="G108" s="12"/>
      <c r="H108" s="13">
        <f t="shared" ref="H108" si="85">D108*G108</f>
        <v>0</v>
      </c>
      <c r="I108" s="14">
        <f t="shared" ref="I108" si="86">F108+H108</f>
        <v>0</v>
      </c>
      <c r="J108" s="22"/>
      <c r="K108" s="63"/>
      <c r="L108" s="63"/>
    </row>
    <row r="109" spans="1:12" s="23" customFormat="1" x14ac:dyDescent="0.2">
      <c r="A109" s="8"/>
      <c r="B109" s="20" t="s">
        <v>74</v>
      </c>
      <c r="C109" s="21" t="s">
        <v>25</v>
      </c>
      <c r="D109" s="11">
        <v>28</v>
      </c>
      <c r="E109" s="12"/>
      <c r="F109" s="13">
        <f t="shared" si="73"/>
        <v>0</v>
      </c>
      <c r="G109" s="12"/>
      <c r="H109" s="13">
        <f t="shared" si="76"/>
        <v>0</v>
      </c>
      <c r="I109" s="14">
        <f t="shared" si="77"/>
        <v>0</v>
      </c>
      <c r="J109" s="22"/>
      <c r="K109" s="63"/>
      <c r="L109" s="63"/>
    </row>
    <row r="110" spans="1:12" s="4" customFormat="1" ht="24" x14ac:dyDescent="0.2">
      <c r="A110" s="8"/>
      <c r="B110" s="20" t="s">
        <v>50</v>
      </c>
      <c r="C110" s="21" t="s">
        <v>25</v>
      </c>
      <c r="D110" s="11">
        <v>2</v>
      </c>
      <c r="E110" s="12"/>
      <c r="F110" s="13">
        <f t="shared" si="73"/>
        <v>0</v>
      </c>
      <c r="G110" s="12"/>
      <c r="H110" s="13">
        <f t="shared" si="76"/>
        <v>0</v>
      </c>
      <c r="I110" s="14">
        <f t="shared" si="77"/>
        <v>0</v>
      </c>
      <c r="J110" s="22"/>
      <c r="K110" s="61"/>
      <c r="L110" s="61"/>
    </row>
    <row r="111" spans="1:12" s="4" customFormat="1" ht="12.75" customHeight="1" thickBot="1" x14ac:dyDescent="0.25">
      <c r="A111" s="87" t="s">
        <v>22</v>
      </c>
      <c r="B111" s="88"/>
      <c r="C111" s="88"/>
      <c r="D111" s="88"/>
      <c r="E111" s="88"/>
      <c r="F111" s="88"/>
      <c r="G111" s="88"/>
      <c r="H111" s="89"/>
      <c r="I111" s="46">
        <f>SUM(I98:I110)</f>
        <v>0</v>
      </c>
      <c r="J111" s="26"/>
      <c r="K111" s="61"/>
      <c r="L111" s="61"/>
    </row>
    <row r="112" spans="1:12" ht="13.5" thickBot="1" x14ac:dyDescent="0.25">
      <c r="A112" s="81" t="s">
        <v>72</v>
      </c>
      <c r="B112" s="82"/>
      <c r="C112" s="82"/>
      <c r="D112" s="82"/>
      <c r="E112" s="82"/>
      <c r="F112" s="82"/>
      <c r="G112" s="82"/>
      <c r="H112" s="82"/>
      <c r="I112" s="83"/>
      <c r="K112" s="64"/>
      <c r="L112" s="64"/>
    </row>
    <row r="113" spans="1:12" s="4" customFormat="1" ht="36" x14ac:dyDescent="0.2">
      <c r="A113" s="51"/>
      <c r="B113" s="57" t="s">
        <v>76</v>
      </c>
      <c r="C113" s="58" t="s">
        <v>25</v>
      </c>
      <c r="D113" s="55">
        <v>1</v>
      </c>
      <c r="E113" s="48"/>
      <c r="F113" s="49">
        <f t="shared" ref="F113:F119" si="87">D113*E113</f>
        <v>0</v>
      </c>
      <c r="G113" s="48"/>
      <c r="H113" s="49">
        <f t="shared" ref="H113" si="88">D113*G113</f>
        <v>0</v>
      </c>
      <c r="I113" s="50">
        <f t="shared" ref="I113" si="89">F113+H113</f>
        <v>0</v>
      </c>
      <c r="J113" s="7"/>
      <c r="K113" s="61"/>
      <c r="L113" s="61"/>
    </row>
    <row r="114" spans="1:12" s="4" customFormat="1" ht="24" x14ac:dyDescent="0.2">
      <c r="A114" s="15"/>
      <c r="B114" s="20" t="s">
        <v>77</v>
      </c>
      <c r="C114" s="21" t="s">
        <v>25</v>
      </c>
      <c r="D114" s="11">
        <v>1</v>
      </c>
      <c r="E114" s="12"/>
      <c r="F114" s="13">
        <f t="shared" si="87"/>
        <v>0</v>
      </c>
      <c r="G114" s="12"/>
      <c r="H114" s="13">
        <f t="shared" ref="H114:H119" si="90">D114*G114</f>
        <v>0</v>
      </c>
      <c r="I114" s="14">
        <f t="shared" ref="I114:I119" si="91">F114+H114</f>
        <v>0</v>
      </c>
      <c r="J114" s="7"/>
      <c r="K114" s="61"/>
      <c r="L114" s="61"/>
    </row>
    <row r="115" spans="1:12" s="4" customFormat="1" ht="24" x14ac:dyDescent="0.2">
      <c r="A115" s="15"/>
      <c r="B115" s="20" t="s">
        <v>38</v>
      </c>
      <c r="C115" s="21" t="s">
        <v>25</v>
      </c>
      <c r="D115" s="11">
        <v>1</v>
      </c>
      <c r="E115" s="12"/>
      <c r="F115" s="13">
        <f t="shared" si="87"/>
        <v>0</v>
      </c>
      <c r="G115" s="12"/>
      <c r="H115" s="13">
        <f t="shared" si="90"/>
        <v>0</v>
      </c>
      <c r="I115" s="14">
        <f t="shared" si="91"/>
        <v>0</v>
      </c>
      <c r="J115" s="7"/>
      <c r="K115" s="61"/>
      <c r="L115" s="61"/>
    </row>
    <row r="116" spans="1:12" s="4" customFormat="1" ht="24" x14ac:dyDescent="0.2">
      <c r="A116" s="15"/>
      <c r="B116" s="20" t="s">
        <v>71</v>
      </c>
      <c r="C116" s="21" t="s">
        <v>25</v>
      </c>
      <c r="D116" s="11">
        <v>1</v>
      </c>
      <c r="E116" s="12"/>
      <c r="F116" s="13">
        <f t="shared" si="87"/>
        <v>0</v>
      </c>
      <c r="G116" s="12"/>
      <c r="H116" s="13">
        <f t="shared" si="90"/>
        <v>0</v>
      </c>
      <c r="I116" s="14">
        <f t="shared" si="91"/>
        <v>0</v>
      </c>
      <c r="J116" s="7"/>
      <c r="K116" s="61"/>
      <c r="L116" s="61"/>
    </row>
    <row r="117" spans="1:12" s="4" customFormat="1" ht="48" x14ac:dyDescent="0.2">
      <c r="A117" s="15"/>
      <c r="B117" s="20" t="s">
        <v>127</v>
      </c>
      <c r="C117" s="21" t="s">
        <v>36</v>
      </c>
      <c r="D117" s="11">
        <v>20</v>
      </c>
      <c r="E117" s="12"/>
      <c r="F117" s="13">
        <f t="shared" si="87"/>
        <v>0</v>
      </c>
      <c r="G117" s="12"/>
      <c r="H117" s="13">
        <f t="shared" si="90"/>
        <v>0</v>
      </c>
      <c r="I117" s="14">
        <f t="shared" si="91"/>
        <v>0</v>
      </c>
      <c r="J117" s="7"/>
      <c r="K117" s="61"/>
      <c r="L117" s="61"/>
    </row>
    <row r="118" spans="1:12" s="4" customFormat="1" ht="36" x14ac:dyDescent="0.2">
      <c r="A118" s="15"/>
      <c r="B118" s="20" t="s">
        <v>157</v>
      </c>
      <c r="C118" s="21" t="s">
        <v>25</v>
      </c>
      <c r="D118" s="11">
        <v>1</v>
      </c>
      <c r="E118" s="12"/>
      <c r="F118" s="13">
        <f t="shared" si="87"/>
        <v>0</v>
      </c>
      <c r="G118" s="12"/>
      <c r="H118" s="13">
        <f t="shared" si="90"/>
        <v>0</v>
      </c>
      <c r="I118" s="14">
        <f t="shared" si="91"/>
        <v>0</v>
      </c>
      <c r="J118" s="7"/>
      <c r="K118" s="61"/>
      <c r="L118" s="61"/>
    </row>
    <row r="119" spans="1:12" s="4" customFormat="1" ht="48" x14ac:dyDescent="0.2">
      <c r="A119" s="15"/>
      <c r="B119" s="20" t="s">
        <v>158</v>
      </c>
      <c r="C119" s="21" t="s">
        <v>36</v>
      </c>
      <c r="D119" s="11">
        <v>10.3</v>
      </c>
      <c r="E119" s="12"/>
      <c r="F119" s="13">
        <f t="shared" si="87"/>
        <v>0</v>
      </c>
      <c r="G119" s="12"/>
      <c r="H119" s="13">
        <f t="shared" si="90"/>
        <v>0</v>
      </c>
      <c r="I119" s="14">
        <f t="shared" si="91"/>
        <v>0</v>
      </c>
      <c r="J119" s="7"/>
      <c r="K119" s="61"/>
      <c r="L119" s="61"/>
    </row>
    <row r="120" spans="1:12" ht="12.75" customHeight="1" thickBot="1" x14ac:dyDescent="0.25">
      <c r="A120" s="87" t="s">
        <v>22</v>
      </c>
      <c r="B120" s="88"/>
      <c r="C120" s="88"/>
      <c r="D120" s="88"/>
      <c r="E120" s="88"/>
      <c r="F120" s="88"/>
      <c r="G120" s="88"/>
      <c r="H120" s="89"/>
      <c r="I120" s="46">
        <f>SUM(I113:I119)</f>
        <v>0</v>
      </c>
      <c r="K120" s="64"/>
      <c r="L120" s="64"/>
    </row>
    <row r="121" spans="1:12" s="4" customFormat="1" ht="13.5" thickBot="1" x14ac:dyDescent="0.25">
      <c r="A121" s="81" t="s">
        <v>44</v>
      </c>
      <c r="B121" s="82"/>
      <c r="C121" s="82"/>
      <c r="D121" s="82"/>
      <c r="E121" s="82"/>
      <c r="F121" s="82"/>
      <c r="G121" s="82"/>
      <c r="H121" s="82"/>
      <c r="I121" s="83"/>
      <c r="J121" s="26"/>
      <c r="K121" s="61"/>
      <c r="L121" s="61"/>
    </row>
    <row r="122" spans="1:12" ht="24" x14ac:dyDescent="0.2">
      <c r="A122" s="8"/>
      <c r="B122" s="20" t="s">
        <v>51</v>
      </c>
      <c r="C122" s="21" t="s">
        <v>52</v>
      </c>
      <c r="D122" s="11">
        <v>1</v>
      </c>
      <c r="E122" s="12"/>
      <c r="F122" s="13">
        <f t="shared" ref="F122:F148" si="92">D122*E122</f>
        <v>0</v>
      </c>
      <c r="G122" s="12"/>
      <c r="H122" s="13">
        <f t="shared" ref="H122:H148" si="93">D122*G122</f>
        <v>0</v>
      </c>
      <c r="I122" s="14">
        <f t="shared" ref="I122:I148" si="94">F122+H122</f>
        <v>0</v>
      </c>
      <c r="K122" s="64"/>
      <c r="L122" s="64"/>
    </row>
    <row r="123" spans="1:12" s="4" customFormat="1" x14ac:dyDescent="0.2">
      <c r="A123" s="8"/>
      <c r="B123" s="20" t="s">
        <v>53</v>
      </c>
      <c r="C123" s="21" t="s">
        <v>25</v>
      </c>
      <c r="D123" s="11">
        <v>1</v>
      </c>
      <c r="E123" s="12"/>
      <c r="F123" s="13">
        <f t="shared" si="92"/>
        <v>0</v>
      </c>
      <c r="G123" s="12"/>
      <c r="H123" s="13">
        <f t="shared" si="93"/>
        <v>0</v>
      </c>
      <c r="I123" s="14">
        <f t="shared" si="94"/>
        <v>0</v>
      </c>
      <c r="K123" s="61"/>
      <c r="L123" s="61"/>
    </row>
    <row r="124" spans="1:12" ht="48" x14ac:dyDescent="0.2">
      <c r="A124" s="8"/>
      <c r="B124" s="20" t="s">
        <v>54</v>
      </c>
      <c r="C124" s="21" t="s">
        <v>25</v>
      </c>
      <c r="D124" s="11">
        <v>1</v>
      </c>
      <c r="E124" s="12"/>
      <c r="F124" s="13">
        <f t="shared" si="92"/>
        <v>0</v>
      </c>
      <c r="G124" s="12"/>
      <c r="H124" s="13">
        <f t="shared" si="93"/>
        <v>0</v>
      </c>
      <c r="I124" s="14">
        <f t="shared" si="94"/>
        <v>0</v>
      </c>
      <c r="K124" s="64"/>
      <c r="L124" s="64"/>
    </row>
    <row r="125" spans="1:12" s="23" customFormat="1" ht="24" x14ac:dyDescent="0.2">
      <c r="A125" s="8"/>
      <c r="B125" s="20" t="s">
        <v>142</v>
      </c>
      <c r="C125" s="21" t="s">
        <v>36</v>
      </c>
      <c r="D125" s="11">
        <v>20</v>
      </c>
      <c r="E125" s="12"/>
      <c r="F125" s="13">
        <f t="shared" si="92"/>
        <v>0</v>
      </c>
      <c r="G125" s="12"/>
      <c r="H125" s="13">
        <f t="shared" si="93"/>
        <v>0</v>
      </c>
      <c r="I125" s="14">
        <f t="shared" si="94"/>
        <v>0</v>
      </c>
      <c r="J125" s="22"/>
      <c r="K125" s="63"/>
      <c r="L125" s="63"/>
    </row>
    <row r="126" spans="1:12" s="4" customFormat="1" ht="24" x14ac:dyDescent="0.2">
      <c r="A126" s="8"/>
      <c r="B126" s="20" t="s">
        <v>147</v>
      </c>
      <c r="C126" s="21" t="s">
        <v>36</v>
      </c>
      <c r="D126" s="11">
        <v>25</v>
      </c>
      <c r="E126" s="12"/>
      <c r="F126" s="13">
        <f>D126*E126</f>
        <v>0</v>
      </c>
      <c r="G126" s="12"/>
      <c r="H126" s="13">
        <f>D126*G126</f>
        <v>0</v>
      </c>
      <c r="I126" s="14">
        <f>F126+H126</f>
        <v>0</v>
      </c>
      <c r="K126" s="61"/>
      <c r="L126" s="61"/>
    </row>
    <row r="127" spans="1:12" s="4" customFormat="1" x14ac:dyDescent="0.2">
      <c r="A127" s="8"/>
      <c r="B127" s="20" t="s">
        <v>62</v>
      </c>
      <c r="C127" s="21" t="s">
        <v>36</v>
      </c>
      <c r="D127" s="11">
        <v>30.5</v>
      </c>
      <c r="E127" s="12"/>
      <c r="F127" s="13">
        <f>D127*E127</f>
        <v>0</v>
      </c>
      <c r="G127" s="12"/>
      <c r="H127" s="13">
        <f>D127*G127</f>
        <v>0</v>
      </c>
      <c r="I127" s="14">
        <f>F127+H127</f>
        <v>0</v>
      </c>
      <c r="K127" s="61"/>
      <c r="L127" s="61"/>
    </row>
    <row r="128" spans="1:12" x14ac:dyDescent="0.2">
      <c r="A128" s="8"/>
      <c r="B128" s="20" t="s">
        <v>60</v>
      </c>
      <c r="C128" s="21" t="s">
        <v>36</v>
      </c>
      <c r="D128" s="11">
        <v>40</v>
      </c>
      <c r="E128" s="12"/>
      <c r="F128" s="13">
        <f>D128*E128</f>
        <v>0</v>
      </c>
      <c r="G128" s="12"/>
      <c r="H128" s="13">
        <f>D128*G128</f>
        <v>0</v>
      </c>
      <c r="I128" s="14">
        <f>F128+H128</f>
        <v>0</v>
      </c>
      <c r="K128" s="64"/>
      <c r="L128" s="64"/>
    </row>
    <row r="129" spans="1:12" ht="24" x14ac:dyDescent="0.2">
      <c r="A129" s="8"/>
      <c r="B129" s="20" t="s">
        <v>55</v>
      </c>
      <c r="C129" s="21" t="s">
        <v>36</v>
      </c>
      <c r="D129" s="11">
        <v>1000</v>
      </c>
      <c r="E129" s="12"/>
      <c r="F129" s="13">
        <f t="shared" ref="F129" si="95">D129*E129</f>
        <v>0</v>
      </c>
      <c r="G129" s="12"/>
      <c r="H129" s="13">
        <f t="shared" ref="H129" si="96">D129*G129</f>
        <v>0</v>
      </c>
      <c r="I129" s="14">
        <f t="shared" ref="I129" si="97">F129+H129</f>
        <v>0</v>
      </c>
      <c r="K129" s="64"/>
      <c r="L129" s="64"/>
    </row>
    <row r="130" spans="1:12" ht="24" x14ac:dyDescent="0.2">
      <c r="A130" s="8"/>
      <c r="B130" s="20" t="s">
        <v>144</v>
      </c>
      <c r="C130" s="21" t="s">
        <v>36</v>
      </c>
      <c r="D130" s="11">
        <v>900</v>
      </c>
      <c r="E130" s="12"/>
      <c r="F130" s="13">
        <f t="shared" si="92"/>
        <v>0</v>
      </c>
      <c r="G130" s="12"/>
      <c r="H130" s="13">
        <f t="shared" si="93"/>
        <v>0</v>
      </c>
      <c r="I130" s="14">
        <f t="shared" si="94"/>
        <v>0</v>
      </c>
      <c r="K130" s="64"/>
      <c r="L130" s="64"/>
    </row>
    <row r="131" spans="1:12" x14ac:dyDescent="0.2">
      <c r="A131" s="8"/>
      <c r="B131" s="20" t="s">
        <v>87</v>
      </c>
      <c r="C131" s="21" t="s">
        <v>36</v>
      </c>
      <c r="D131" s="11">
        <v>1900</v>
      </c>
      <c r="E131" s="12"/>
      <c r="F131" s="13">
        <f t="shared" si="92"/>
        <v>0</v>
      </c>
      <c r="G131" s="12"/>
      <c r="H131" s="13">
        <f t="shared" si="93"/>
        <v>0</v>
      </c>
      <c r="I131" s="14">
        <f t="shared" si="94"/>
        <v>0</v>
      </c>
      <c r="K131" s="64"/>
      <c r="L131" s="64"/>
    </row>
    <row r="132" spans="1:12" x14ac:dyDescent="0.2">
      <c r="A132" s="8"/>
      <c r="B132" s="20" t="s">
        <v>140</v>
      </c>
      <c r="C132" s="21" t="s">
        <v>36</v>
      </c>
      <c r="D132" s="11">
        <v>50</v>
      </c>
      <c r="E132" s="12"/>
      <c r="F132" s="13">
        <f t="shared" ref="F132" si="98">D132*E132</f>
        <v>0</v>
      </c>
      <c r="G132" s="12"/>
      <c r="H132" s="13">
        <f t="shared" ref="H132" si="99">D132*G132</f>
        <v>0</v>
      </c>
      <c r="I132" s="14">
        <f t="shared" ref="I132" si="100">F132+H132</f>
        <v>0</v>
      </c>
      <c r="K132" s="64"/>
      <c r="L132" s="64"/>
    </row>
    <row r="133" spans="1:12" x14ac:dyDescent="0.2">
      <c r="A133" s="8"/>
      <c r="B133" s="20" t="s">
        <v>88</v>
      </c>
      <c r="C133" s="21" t="s">
        <v>25</v>
      </c>
      <c r="D133" s="11">
        <v>64</v>
      </c>
      <c r="E133" s="12"/>
      <c r="F133" s="13">
        <f t="shared" ref="F133" si="101">D133*E133</f>
        <v>0</v>
      </c>
      <c r="G133" s="12"/>
      <c r="H133" s="13">
        <f t="shared" ref="H133" si="102">D133*G133</f>
        <v>0</v>
      </c>
      <c r="I133" s="14">
        <f t="shared" ref="I133" si="103">F133+H133</f>
        <v>0</v>
      </c>
      <c r="K133" s="64"/>
      <c r="L133" s="64"/>
    </row>
    <row r="134" spans="1:12" ht="36" x14ac:dyDescent="0.2">
      <c r="A134" s="8"/>
      <c r="B134" s="20" t="s">
        <v>56</v>
      </c>
      <c r="C134" s="21" t="s">
        <v>36</v>
      </c>
      <c r="D134" s="11">
        <v>105</v>
      </c>
      <c r="E134" s="12"/>
      <c r="F134" s="13">
        <f t="shared" si="92"/>
        <v>0</v>
      </c>
      <c r="G134" s="12"/>
      <c r="H134" s="13">
        <f t="shared" si="93"/>
        <v>0</v>
      </c>
      <c r="I134" s="14">
        <f t="shared" si="94"/>
        <v>0</v>
      </c>
      <c r="K134" s="64"/>
      <c r="L134" s="64"/>
    </row>
    <row r="135" spans="1:12" s="4" customFormat="1" ht="24" x14ac:dyDescent="0.2">
      <c r="A135" s="8"/>
      <c r="B135" s="20" t="s">
        <v>57</v>
      </c>
      <c r="C135" s="21" t="s">
        <v>25</v>
      </c>
      <c r="D135" s="11">
        <v>31</v>
      </c>
      <c r="E135" s="12"/>
      <c r="F135" s="13">
        <f t="shared" si="92"/>
        <v>0</v>
      </c>
      <c r="G135" s="12"/>
      <c r="H135" s="13">
        <f t="shared" si="93"/>
        <v>0</v>
      </c>
      <c r="I135" s="14">
        <f t="shared" si="94"/>
        <v>0</v>
      </c>
      <c r="K135" s="61"/>
      <c r="L135" s="61"/>
    </row>
    <row r="136" spans="1:12" ht="36" x14ac:dyDescent="0.2">
      <c r="A136" s="8"/>
      <c r="B136" s="20" t="s">
        <v>58</v>
      </c>
      <c r="C136" s="21" t="s">
        <v>25</v>
      </c>
      <c r="D136" s="11">
        <v>12</v>
      </c>
      <c r="E136" s="12"/>
      <c r="F136" s="13">
        <f t="shared" si="92"/>
        <v>0</v>
      </c>
      <c r="G136" s="12"/>
      <c r="H136" s="13">
        <f t="shared" si="93"/>
        <v>0</v>
      </c>
      <c r="I136" s="14">
        <f t="shared" si="94"/>
        <v>0</v>
      </c>
      <c r="K136" s="64"/>
      <c r="L136" s="64"/>
    </row>
    <row r="137" spans="1:12" ht="24" x14ac:dyDescent="0.2">
      <c r="A137" s="8"/>
      <c r="B137" s="20" t="s">
        <v>143</v>
      </c>
      <c r="C137" s="21" t="s">
        <v>25</v>
      </c>
      <c r="D137" s="11">
        <v>2</v>
      </c>
      <c r="E137" s="12"/>
      <c r="F137" s="13">
        <f t="shared" ref="F137" si="104">D137*E137</f>
        <v>0</v>
      </c>
      <c r="G137" s="12"/>
      <c r="H137" s="13">
        <f t="shared" ref="H137" si="105">D137*G137</f>
        <v>0</v>
      </c>
      <c r="I137" s="14">
        <f t="shared" ref="I137" si="106">F137+H137</f>
        <v>0</v>
      </c>
      <c r="K137" s="64"/>
      <c r="L137" s="64"/>
    </row>
    <row r="138" spans="1:12" x14ac:dyDescent="0.2">
      <c r="A138" s="8"/>
      <c r="B138" s="20" t="s">
        <v>59</v>
      </c>
      <c r="C138" s="21" t="s">
        <v>25</v>
      </c>
      <c r="D138" s="11">
        <v>5</v>
      </c>
      <c r="E138" s="12"/>
      <c r="F138" s="13">
        <f t="shared" si="92"/>
        <v>0</v>
      </c>
      <c r="G138" s="12"/>
      <c r="H138" s="13">
        <f t="shared" si="93"/>
        <v>0</v>
      </c>
      <c r="I138" s="14">
        <f t="shared" si="94"/>
        <v>0</v>
      </c>
      <c r="K138" s="64"/>
      <c r="L138" s="64"/>
    </row>
    <row r="139" spans="1:12" s="4" customFormat="1" ht="36" x14ac:dyDescent="0.2">
      <c r="A139" s="8"/>
      <c r="B139" s="20" t="s">
        <v>160</v>
      </c>
      <c r="C139" s="21" t="s">
        <v>27</v>
      </c>
      <c r="D139" s="11">
        <v>220</v>
      </c>
      <c r="E139" s="12"/>
      <c r="F139" s="13">
        <f t="shared" si="92"/>
        <v>0</v>
      </c>
      <c r="G139" s="12"/>
      <c r="H139" s="13">
        <f t="shared" si="93"/>
        <v>0</v>
      </c>
      <c r="I139" s="14">
        <f t="shared" si="94"/>
        <v>0</v>
      </c>
      <c r="J139" s="7"/>
      <c r="K139" s="61"/>
      <c r="L139" s="61"/>
    </row>
    <row r="140" spans="1:12" ht="36" x14ac:dyDescent="0.2">
      <c r="A140" s="8"/>
      <c r="B140" s="20" t="s">
        <v>159</v>
      </c>
      <c r="C140" s="21" t="s">
        <v>27</v>
      </c>
      <c r="D140" s="11">
        <v>5</v>
      </c>
      <c r="E140" s="12"/>
      <c r="F140" s="13">
        <f t="shared" ref="F140" si="107">D140*E140</f>
        <v>0</v>
      </c>
      <c r="G140" s="12"/>
      <c r="H140" s="13">
        <f t="shared" ref="H140" si="108">D140*G140</f>
        <v>0</v>
      </c>
      <c r="I140" s="14">
        <f t="shared" ref="I140" si="109">F140+H140</f>
        <v>0</v>
      </c>
      <c r="K140" s="64"/>
      <c r="L140" s="64"/>
    </row>
    <row r="141" spans="1:12" ht="24" x14ac:dyDescent="0.2">
      <c r="A141" s="8"/>
      <c r="B141" s="20" t="s">
        <v>161</v>
      </c>
      <c r="C141" s="21" t="s">
        <v>27</v>
      </c>
      <c r="D141" s="11">
        <v>5</v>
      </c>
      <c r="E141" s="12"/>
      <c r="F141" s="13">
        <f t="shared" si="92"/>
        <v>0</v>
      </c>
      <c r="G141" s="12"/>
      <c r="H141" s="13">
        <f t="shared" si="93"/>
        <v>0</v>
      </c>
      <c r="I141" s="14">
        <f t="shared" si="94"/>
        <v>0</v>
      </c>
      <c r="K141" s="64"/>
      <c r="L141" s="64"/>
    </row>
    <row r="142" spans="1:12" ht="36" x14ac:dyDescent="0.2">
      <c r="A142" s="8"/>
      <c r="B142" s="20" t="s">
        <v>89</v>
      </c>
      <c r="C142" s="21" t="s">
        <v>25</v>
      </c>
      <c r="D142" s="11">
        <v>9</v>
      </c>
      <c r="E142" s="12"/>
      <c r="F142" s="13">
        <f t="shared" ref="F142" si="110">D142*E142</f>
        <v>0</v>
      </c>
      <c r="G142" s="12"/>
      <c r="H142" s="13">
        <f t="shared" ref="H142" si="111">D142*G142</f>
        <v>0</v>
      </c>
      <c r="I142" s="14">
        <f t="shared" ref="I142" si="112">F142+H142</f>
        <v>0</v>
      </c>
      <c r="K142" s="64"/>
      <c r="L142" s="64"/>
    </row>
    <row r="143" spans="1:12" x14ac:dyDescent="0.2">
      <c r="A143" s="8"/>
      <c r="B143" s="20" t="s">
        <v>148</v>
      </c>
      <c r="C143" s="21" t="s">
        <v>25</v>
      </c>
      <c r="D143" s="11">
        <v>136</v>
      </c>
      <c r="E143" s="12"/>
      <c r="F143" s="13">
        <f t="shared" ref="F143" si="113">D143*E143</f>
        <v>0</v>
      </c>
      <c r="G143" s="12"/>
      <c r="H143" s="13">
        <f t="shared" ref="H143" si="114">D143*G143</f>
        <v>0</v>
      </c>
      <c r="I143" s="14">
        <f t="shared" ref="I143" si="115">F143+H143</f>
        <v>0</v>
      </c>
      <c r="K143" s="64"/>
      <c r="L143" s="64"/>
    </row>
    <row r="144" spans="1:12" ht="36" x14ac:dyDescent="0.2">
      <c r="A144" s="8"/>
      <c r="B144" s="20" t="s">
        <v>146</v>
      </c>
      <c r="C144" s="21" t="s">
        <v>25</v>
      </c>
      <c r="D144" s="11">
        <v>120</v>
      </c>
      <c r="E144" s="12"/>
      <c r="F144" s="13">
        <f t="shared" si="92"/>
        <v>0</v>
      </c>
      <c r="G144" s="12"/>
      <c r="H144" s="13">
        <f t="shared" si="93"/>
        <v>0</v>
      </c>
      <c r="I144" s="14">
        <f t="shared" si="94"/>
        <v>0</v>
      </c>
      <c r="K144" s="64"/>
      <c r="L144" s="64"/>
    </row>
    <row r="145" spans="1:12" ht="36" x14ac:dyDescent="0.2">
      <c r="A145" s="8"/>
      <c r="B145" s="20" t="s">
        <v>145</v>
      </c>
      <c r="C145" s="21" t="s">
        <v>25</v>
      </c>
      <c r="D145" s="11">
        <v>16</v>
      </c>
      <c r="E145" s="12"/>
      <c r="F145" s="13">
        <f t="shared" si="92"/>
        <v>0</v>
      </c>
      <c r="G145" s="12"/>
      <c r="H145" s="13">
        <f t="shared" si="93"/>
        <v>0</v>
      </c>
      <c r="I145" s="14">
        <f t="shared" si="94"/>
        <v>0</v>
      </c>
      <c r="K145" s="64"/>
      <c r="L145" s="64"/>
    </row>
    <row r="146" spans="1:12" x14ac:dyDescent="0.2">
      <c r="A146" s="8"/>
      <c r="B146" s="20" t="s">
        <v>61</v>
      </c>
      <c r="C146" s="21" t="s">
        <v>25</v>
      </c>
      <c r="D146" s="11">
        <v>5</v>
      </c>
      <c r="E146" s="12"/>
      <c r="F146" s="13">
        <f t="shared" si="92"/>
        <v>0</v>
      </c>
      <c r="G146" s="12"/>
      <c r="H146" s="13">
        <f t="shared" si="93"/>
        <v>0</v>
      </c>
      <c r="I146" s="14">
        <f t="shared" si="94"/>
        <v>0</v>
      </c>
      <c r="K146" s="64"/>
      <c r="L146" s="64"/>
    </row>
    <row r="147" spans="1:12" x14ac:dyDescent="0.2">
      <c r="A147" s="8"/>
      <c r="B147" s="20" t="s">
        <v>63</v>
      </c>
      <c r="C147" s="21" t="s">
        <v>18</v>
      </c>
      <c r="D147" s="11">
        <v>1</v>
      </c>
      <c r="E147" s="12"/>
      <c r="F147" s="13">
        <f t="shared" si="92"/>
        <v>0</v>
      </c>
      <c r="G147" s="12"/>
      <c r="H147" s="13">
        <f t="shared" si="93"/>
        <v>0</v>
      </c>
      <c r="I147" s="14">
        <f t="shared" si="94"/>
        <v>0</v>
      </c>
      <c r="K147" s="64"/>
      <c r="L147" s="64"/>
    </row>
    <row r="148" spans="1:12" x14ac:dyDescent="0.2">
      <c r="A148" s="8"/>
      <c r="B148" s="20" t="s">
        <v>64</v>
      </c>
      <c r="C148" s="21" t="s">
        <v>18</v>
      </c>
      <c r="D148" s="11">
        <v>1</v>
      </c>
      <c r="E148" s="12"/>
      <c r="F148" s="13">
        <f t="shared" si="92"/>
        <v>0</v>
      </c>
      <c r="G148" s="12"/>
      <c r="H148" s="13">
        <f t="shared" si="93"/>
        <v>0</v>
      </c>
      <c r="I148" s="14">
        <f t="shared" si="94"/>
        <v>0</v>
      </c>
      <c r="K148" s="64"/>
      <c r="L148" s="64"/>
    </row>
    <row r="149" spans="1:12" ht="12.75" thickBot="1" x14ac:dyDescent="0.25">
      <c r="A149" s="87" t="s">
        <v>22</v>
      </c>
      <c r="B149" s="88"/>
      <c r="C149" s="88"/>
      <c r="D149" s="88"/>
      <c r="E149" s="88"/>
      <c r="F149" s="88"/>
      <c r="G149" s="88"/>
      <c r="H149" s="89"/>
      <c r="I149" s="46">
        <f>SUM(I122:I148)</f>
        <v>0</v>
      </c>
      <c r="K149" s="64"/>
      <c r="L149" s="64"/>
    </row>
    <row r="150" spans="1:12" s="4" customFormat="1" ht="12.75" thickBot="1" x14ac:dyDescent="0.25">
      <c r="A150" s="81" t="s">
        <v>47</v>
      </c>
      <c r="B150" s="90"/>
      <c r="C150" s="90"/>
      <c r="D150" s="90"/>
      <c r="E150" s="90"/>
      <c r="F150" s="90"/>
      <c r="G150" s="90"/>
      <c r="H150" s="90"/>
      <c r="I150" s="91"/>
      <c r="J150" s="26"/>
      <c r="K150" s="61"/>
      <c r="L150" s="61"/>
    </row>
    <row r="151" spans="1:12" s="4" customFormat="1" x14ac:dyDescent="0.2">
      <c r="A151" s="65"/>
      <c r="B151" s="57" t="s">
        <v>95</v>
      </c>
      <c r="C151" s="58" t="s">
        <v>92</v>
      </c>
      <c r="D151" s="55">
        <v>55</v>
      </c>
      <c r="E151" s="48"/>
      <c r="F151" s="49">
        <f t="shared" ref="F151:F155" si="116">D151*E151</f>
        <v>0</v>
      </c>
      <c r="G151" s="48"/>
      <c r="H151" s="49">
        <f t="shared" ref="H151" si="117">D151*G151</f>
        <v>0</v>
      </c>
      <c r="I151" s="50">
        <f t="shared" ref="I151" si="118">F151+H151</f>
        <v>0</v>
      </c>
      <c r="J151" s="26"/>
      <c r="K151" s="61"/>
      <c r="L151" s="61"/>
    </row>
    <row r="152" spans="1:12" s="4" customFormat="1" x14ac:dyDescent="0.2">
      <c r="A152" s="66"/>
      <c r="B152" s="20" t="s">
        <v>96</v>
      </c>
      <c r="C152" s="21" t="s">
        <v>36</v>
      </c>
      <c r="D152" s="11">
        <v>1500</v>
      </c>
      <c r="E152" s="12"/>
      <c r="F152" s="13">
        <f t="shared" si="116"/>
        <v>0</v>
      </c>
      <c r="G152" s="12"/>
      <c r="H152" s="13">
        <f t="shared" ref="H152:H155" si="119">D152*G152</f>
        <v>0</v>
      </c>
      <c r="I152" s="14">
        <f t="shared" ref="I152:I155" si="120">F152+H152</f>
        <v>0</v>
      </c>
      <c r="K152" s="61"/>
      <c r="L152" s="61"/>
    </row>
    <row r="153" spans="1:12" ht="24" x14ac:dyDescent="0.2">
      <c r="A153" s="66"/>
      <c r="B153" s="20" t="s">
        <v>97</v>
      </c>
      <c r="C153" s="21" t="s">
        <v>92</v>
      </c>
      <c r="D153" s="11">
        <v>14</v>
      </c>
      <c r="E153" s="12"/>
      <c r="F153" s="13">
        <f t="shared" si="116"/>
        <v>0</v>
      </c>
      <c r="G153" s="12"/>
      <c r="H153" s="13">
        <f t="shared" si="119"/>
        <v>0</v>
      </c>
      <c r="I153" s="14">
        <f t="shared" si="120"/>
        <v>0</v>
      </c>
      <c r="K153" s="64"/>
      <c r="L153" s="64"/>
    </row>
    <row r="154" spans="1:12" x14ac:dyDescent="0.2">
      <c r="A154" s="66"/>
      <c r="B154" s="20" t="s">
        <v>98</v>
      </c>
      <c r="C154" s="21" t="s">
        <v>99</v>
      </c>
      <c r="D154" s="11">
        <v>48</v>
      </c>
      <c r="E154" s="12"/>
      <c r="F154" s="13">
        <f t="shared" si="116"/>
        <v>0</v>
      </c>
      <c r="G154" s="12"/>
      <c r="H154" s="13">
        <f t="shared" si="119"/>
        <v>0</v>
      </c>
      <c r="I154" s="14">
        <f t="shared" si="120"/>
        <v>0</v>
      </c>
      <c r="K154" s="64"/>
      <c r="L154" s="64"/>
    </row>
    <row r="155" spans="1:12" ht="24" x14ac:dyDescent="0.2">
      <c r="A155" s="66"/>
      <c r="B155" s="20" t="s">
        <v>100</v>
      </c>
      <c r="C155" s="21" t="s">
        <v>36</v>
      </c>
      <c r="D155" s="11">
        <v>10</v>
      </c>
      <c r="E155" s="12"/>
      <c r="F155" s="13">
        <f t="shared" si="116"/>
        <v>0</v>
      </c>
      <c r="G155" s="12"/>
      <c r="H155" s="13">
        <f t="shared" si="119"/>
        <v>0</v>
      </c>
      <c r="I155" s="14">
        <f t="shared" si="120"/>
        <v>0</v>
      </c>
      <c r="K155" s="64"/>
      <c r="L155" s="64"/>
    </row>
    <row r="156" spans="1:12" ht="24" x14ac:dyDescent="0.2">
      <c r="A156" s="66"/>
      <c r="B156" s="20" t="s">
        <v>173</v>
      </c>
      <c r="C156" s="21" t="s">
        <v>27</v>
      </c>
      <c r="D156" s="11">
        <v>1500</v>
      </c>
      <c r="E156" s="12"/>
      <c r="F156" s="13"/>
      <c r="G156" s="12"/>
      <c r="H156" s="13"/>
      <c r="I156" s="14"/>
      <c r="K156" s="64"/>
      <c r="L156" s="64"/>
    </row>
    <row r="157" spans="1:12" x14ac:dyDescent="0.2">
      <c r="A157" s="66"/>
      <c r="B157" s="20" t="s">
        <v>174</v>
      </c>
      <c r="C157" s="21" t="s">
        <v>27</v>
      </c>
      <c r="D157" s="11">
        <v>12</v>
      </c>
      <c r="E157" s="12"/>
      <c r="F157" s="13"/>
      <c r="G157" s="12"/>
      <c r="H157" s="13"/>
      <c r="I157" s="14"/>
      <c r="K157" s="64"/>
      <c r="L157" s="64"/>
    </row>
    <row r="158" spans="1:12" x14ac:dyDescent="0.2">
      <c r="A158" s="66"/>
      <c r="B158" s="20" t="s">
        <v>175</v>
      </c>
      <c r="C158" s="21" t="s">
        <v>27</v>
      </c>
      <c r="D158" s="11">
        <v>64</v>
      </c>
      <c r="E158" s="12"/>
      <c r="F158" s="13"/>
      <c r="G158" s="12"/>
      <c r="H158" s="13"/>
      <c r="I158" s="14"/>
      <c r="K158" s="64"/>
      <c r="L158" s="64"/>
    </row>
    <row r="159" spans="1:12" ht="24" x14ac:dyDescent="0.2">
      <c r="A159" s="66"/>
      <c r="B159" s="20" t="s">
        <v>176</v>
      </c>
      <c r="C159" s="21" t="s">
        <v>27</v>
      </c>
      <c r="D159" s="11">
        <v>300</v>
      </c>
      <c r="E159" s="12"/>
      <c r="F159" s="13"/>
      <c r="G159" s="12"/>
      <c r="H159" s="13"/>
      <c r="I159" s="14"/>
      <c r="K159" s="64"/>
      <c r="L159" s="64"/>
    </row>
    <row r="160" spans="1:12" x14ac:dyDescent="0.2">
      <c r="A160" s="66"/>
      <c r="B160" s="20" t="s">
        <v>177</v>
      </c>
      <c r="C160" s="21" t="s">
        <v>25</v>
      </c>
      <c r="D160" s="11">
        <v>400</v>
      </c>
      <c r="E160" s="12"/>
      <c r="F160" s="13"/>
      <c r="G160" s="12"/>
      <c r="H160" s="13"/>
      <c r="I160" s="14"/>
      <c r="K160" s="64"/>
      <c r="L160" s="64"/>
    </row>
    <row r="161" spans="1:12" x14ac:dyDescent="0.2">
      <c r="A161" s="66"/>
      <c r="B161" s="20" t="s">
        <v>178</v>
      </c>
      <c r="C161" s="21" t="s">
        <v>25</v>
      </c>
      <c r="D161" s="11">
        <v>2</v>
      </c>
      <c r="E161" s="12"/>
      <c r="F161" s="13"/>
      <c r="G161" s="12"/>
      <c r="H161" s="13"/>
      <c r="I161" s="14"/>
      <c r="K161" s="64"/>
      <c r="L161" s="64"/>
    </row>
    <row r="162" spans="1:12" ht="24" x14ac:dyDescent="0.2">
      <c r="A162" s="66"/>
      <c r="B162" s="20" t="s">
        <v>179</v>
      </c>
      <c r="C162" s="21" t="s">
        <v>25</v>
      </c>
      <c r="D162" s="11">
        <v>4</v>
      </c>
      <c r="E162" s="12"/>
      <c r="F162" s="13"/>
      <c r="G162" s="12"/>
      <c r="H162" s="13"/>
      <c r="I162" s="14"/>
      <c r="K162" s="64"/>
      <c r="L162" s="64"/>
    </row>
    <row r="163" spans="1:12" x14ac:dyDescent="0.2">
      <c r="A163" s="66"/>
      <c r="B163" s="20" t="s">
        <v>180</v>
      </c>
      <c r="C163" s="21" t="s">
        <v>25</v>
      </c>
      <c r="D163" s="11">
        <v>5</v>
      </c>
      <c r="E163" s="12"/>
      <c r="F163" s="13"/>
      <c r="G163" s="12"/>
      <c r="H163" s="13"/>
      <c r="I163" s="14"/>
      <c r="K163" s="64"/>
      <c r="L163" s="64"/>
    </row>
    <row r="164" spans="1:12" ht="24" x14ac:dyDescent="0.2">
      <c r="A164" s="66"/>
      <c r="B164" s="20" t="s">
        <v>181</v>
      </c>
      <c r="C164" s="21" t="s">
        <v>25</v>
      </c>
      <c r="D164" s="11">
        <v>20</v>
      </c>
      <c r="E164" s="12"/>
      <c r="F164" s="13"/>
      <c r="G164" s="12"/>
      <c r="H164" s="13"/>
      <c r="I164" s="14"/>
      <c r="K164" s="64"/>
      <c r="L164" s="64"/>
    </row>
    <row r="165" spans="1:12" x14ac:dyDescent="0.2">
      <c r="A165" s="66"/>
      <c r="B165" s="20" t="s">
        <v>182</v>
      </c>
      <c r="C165" s="21" t="s">
        <v>27</v>
      </c>
      <c r="D165" s="11">
        <v>6</v>
      </c>
      <c r="E165" s="12"/>
      <c r="F165" s="13"/>
      <c r="G165" s="12"/>
      <c r="H165" s="13"/>
      <c r="I165" s="14"/>
      <c r="K165" s="64"/>
      <c r="L165" s="64"/>
    </row>
    <row r="166" spans="1:12" x14ac:dyDescent="0.2">
      <c r="A166" s="66"/>
      <c r="B166" s="20" t="s">
        <v>183</v>
      </c>
      <c r="C166" s="21" t="s">
        <v>25</v>
      </c>
      <c r="D166" s="11">
        <v>4</v>
      </c>
      <c r="E166" s="12"/>
      <c r="F166" s="13"/>
      <c r="G166" s="12"/>
      <c r="H166" s="13"/>
      <c r="I166" s="14"/>
      <c r="K166" s="64"/>
      <c r="L166" s="64"/>
    </row>
    <row r="167" spans="1:12" ht="24" x14ac:dyDescent="0.2">
      <c r="A167" s="66"/>
      <c r="B167" s="20" t="s">
        <v>184</v>
      </c>
      <c r="C167" s="21" t="s">
        <v>25</v>
      </c>
      <c r="D167" s="11">
        <v>10</v>
      </c>
      <c r="E167" s="12"/>
      <c r="F167" s="13"/>
      <c r="G167" s="12"/>
      <c r="H167" s="13"/>
      <c r="I167" s="14"/>
      <c r="K167" s="64"/>
      <c r="L167" s="64"/>
    </row>
    <row r="168" spans="1:12" ht="24" x14ac:dyDescent="0.2">
      <c r="A168" s="66"/>
      <c r="B168" s="20" t="s">
        <v>185</v>
      </c>
      <c r="C168" s="21" t="s">
        <v>25</v>
      </c>
      <c r="D168" s="11">
        <v>10</v>
      </c>
      <c r="E168" s="12"/>
      <c r="F168" s="13"/>
      <c r="G168" s="12"/>
      <c r="H168" s="13"/>
      <c r="I168" s="14"/>
      <c r="K168" s="64"/>
      <c r="L168" s="64"/>
    </row>
    <row r="169" spans="1:12" ht="24" x14ac:dyDescent="0.2">
      <c r="A169" s="66"/>
      <c r="B169" s="20" t="s">
        <v>186</v>
      </c>
      <c r="C169" s="21" t="s">
        <v>25</v>
      </c>
      <c r="D169" s="11">
        <v>10</v>
      </c>
      <c r="E169" s="12"/>
      <c r="F169" s="13"/>
      <c r="G169" s="12"/>
      <c r="H169" s="13"/>
      <c r="I169" s="14"/>
      <c r="K169" s="64"/>
      <c r="L169" s="64"/>
    </row>
    <row r="170" spans="1:12" x14ac:dyDescent="0.2">
      <c r="A170" s="66"/>
      <c r="B170" s="20" t="s">
        <v>187</v>
      </c>
      <c r="C170" s="21" t="s">
        <v>41</v>
      </c>
      <c r="D170" s="11">
        <v>2</v>
      </c>
      <c r="E170" s="12"/>
      <c r="F170" s="13"/>
      <c r="G170" s="12"/>
      <c r="H170" s="13"/>
      <c r="I170" s="14"/>
      <c r="K170" s="64"/>
      <c r="L170" s="64"/>
    </row>
    <row r="171" spans="1:12" x14ac:dyDescent="0.2">
      <c r="A171" s="66"/>
      <c r="B171" s="20" t="s">
        <v>188</v>
      </c>
      <c r="C171" s="21" t="s">
        <v>25</v>
      </c>
      <c r="D171" s="11">
        <v>10</v>
      </c>
      <c r="E171" s="12"/>
      <c r="F171" s="13"/>
      <c r="G171" s="12"/>
      <c r="H171" s="13"/>
      <c r="I171" s="14"/>
      <c r="K171" s="64"/>
      <c r="L171" s="64"/>
    </row>
    <row r="172" spans="1:12" ht="24" x14ac:dyDescent="0.2">
      <c r="A172" s="66"/>
      <c r="B172" s="20" t="s">
        <v>189</v>
      </c>
      <c r="C172" s="21" t="s">
        <v>25</v>
      </c>
      <c r="D172" s="11">
        <v>1</v>
      </c>
      <c r="E172" s="12"/>
      <c r="F172" s="13"/>
      <c r="G172" s="12"/>
      <c r="H172" s="13"/>
      <c r="I172" s="14"/>
      <c r="K172" s="64"/>
      <c r="L172" s="64"/>
    </row>
    <row r="173" spans="1:12" ht="24" x14ac:dyDescent="0.2">
      <c r="A173" s="66"/>
      <c r="B173" s="20" t="s">
        <v>190</v>
      </c>
      <c r="C173" s="21" t="s">
        <v>25</v>
      </c>
      <c r="D173" s="11">
        <v>1</v>
      </c>
      <c r="E173" s="12"/>
      <c r="F173" s="13"/>
      <c r="G173" s="12"/>
      <c r="H173" s="13"/>
      <c r="I173" s="14"/>
      <c r="K173" s="64"/>
      <c r="L173" s="64"/>
    </row>
    <row r="174" spans="1:12" ht="24" x14ac:dyDescent="0.2">
      <c r="A174" s="66"/>
      <c r="B174" s="20" t="s">
        <v>191</v>
      </c>
      <c r="C174" s="21" t="s">
        <v>25</v>
      </c>
      <c r="D174" s="11">
        <v>2</v>
      </c>
      <c r="E174" s="12"/>
      <c r="F174" s="13"/>
      <c r="G174" s="12"/>
      <c r="H174" s="13"/>
      <c r="I174" s="14"/>
      <c r="K174" s="64"/>
      <c r="L174" s="64"/>
    </row>
    <row r="175" spans="1:12" ht="24" x14ac:dyDescent="0.2">
      <c r="A175" s="66"/>
      <c r="B175" s="20" t="s">
        <v>192</v>
      </c>
      <c r="C175" s="21" t="s">
        <v>25</v>
      </c>
      <c r="D175" s="11">
        <v>1</v>
      </c>
      <c r="E175" s="12"/>
      <c r="F175" s="13"/>
      <c r="G175" s="12"/>
      <c r="H175" s="13"/>
      <c r="I175" s="14"/>
      <c r="K175" s="64"/>
      <c r="L175" s="64"/>
    </row>
    <row r="176" spans="1:12" ht="24" x14ac:dyDescent="0.2">
      <c r="A176" s="66"/>
      <c r="B176" s="20" t="s">
        <v>193</v>
      </c>
      <c r="C176" s="21" t="s">
        <v>25</v>
      </c>
      <c r="D176" s="11">
        <v>1</v>
      </c>
      <c r="E176" s="12"/>
      <c r="F176" s="13"/>
      <c r="G176" s="12"/>
      <c r="H176" s="13"/>
      <c r="I176" s="14"/>
      <c r="K176" s="64"/>
      <c r="L176" s="64"/>
    </row>
    <row r="177" spans="1:12" x14ac:dyDescent="0.2">
      <c r="A177" s="66"/>
      <c r="B177" s="20" t="s">
        <v>194</v>
      </c>
      <c r="C177" s="21" t="s">
        <v>25</v>
      </c>
      <c r="D177" s="11">
        <v>32</v>
      </c>
      <c r="E177" s="12"/>
      <c r="F177" s="13"/>
      <c r="G177" s="12"/>
      <c r="H177" s="13"/>
      <c r="I177" s="14"/>
      <c r="K177" s="64"/>
      <c r="L177" s="64"/>
    </row>
    <row r="178" spans="1:12" x14ac:dyDescent="0.2">
      <c r="A178" s="66"/>
      <c r="B178" s="20" t="s">
        <v>195</v>
      </c>
      <c r="C178" s="21" t="s">
        <v>25</v>
      </c>
      <c r="D178" s="11">
        <v>4</v>
      </c>
      <c r="E178" s="12"/>
      <c r="F178" s="13"/>
      <c r="G178" s="12"/>
      <c r="H178" s="13"/>
      <c r="I178" s="14"/>
      <c r="K178" s="64"/>
      <c r="L178" s="64"/>
    </row>
    <row r="179" spans="1:12" ht="24" x14ac:dyDescent="0.2">
      <c r="A179" s="66"/>
      <c r="B179" s="20" t="s">
        <v>196</v>
      </c>
      <c r="C179" s="21" t="s">
        <v>25</v>
      </c>
      <c r="D179" s="11">
        <v>55</v>
      </c>
      <c r="E179" s="12"/>
      <c r="F179" s="13"/>
      <c r="G179" s="12"/>
      <c r="H179" s="13"/>
      <c r="I179" s="14"/>
      <c r="K179" s="64"/>
      <c r="L179" s="64"/>
    </row>
    <row r="180" spans="1:12" ht="24" x14ac:dyDescent="0.2">
      <c r="A180" s="66"/>
      <c r="B180" s="20" t="s">
        <v>197</v>
      </c>
      <c r="C180" s="21" t="s">
        <v>25</v>
      </c>
      <c r="D180" s="11">
        <v>4</v>
      </c>
      <c r="E180" s="12"/>
      <c r="F180" s="13"/>
      <c r="G180" s="12"/>
      <c r="H180" s="13"/>
      <c r="I180" s="14"/>
      <c r="K180" s="64"/>
      <c r="L180" s="64"/>
    </row>
    <row r="181" spans="1:12" x14ac:dyDescent="0.2">
      <c r="A181" s="66"/>
      <c r="B181" s="20" t="s">
        <v>198</v>
      </c>
      <c r="C181" s="21" t="s">
        <v>25</v>
      </c>
      <c r="D181" s="11">
        <v>5</v>
      </c>
      <c r="E181" s="12"/>
      <c r="F181" s="13"/>
      <c r="G181" s="12"/>
      <c r="H181" s="13"/>
      <c r="I181" s="14"/>
      <c r="K181" s="64"/>
      <c r="L181" s="64"/>
    </row>
    <row r="182" spans="1:12" x14ac:dyDescent="0.2">
      <c r="A182" s="66"/>
      <c r="B182" s="20" t="s">
        <v>199</v>
      </c>
      <c r="C182" s="21" t="s">
        <v>25</v>
      </c>
      <c r="D182" s="11">
        <v>1</v>
      </c>
      <c r="E182" s="12"/>
      <c r="F182" s="13"/>
      <c r="G182" s="12"/>
      <c r="H182" s="13"/>
      <c r="I182" s="14"/>
      <c r="K182" s="64"/>
      <c r="L182" s="64"/>
    </row>
    <row r="183" spans="1:12" ht="24" x14ac:dyDescent="0.2">
      <c r="A183" s="66"/>
      <c r="B183" s="20" t="s">
        <v>200</v>
      </c>
      <c r="C183" s="21" t="s">
        <v>25</v>
      </c>
      <c r="D183" s="11">
        <v>6</v>
      </c>
      <c r="E183" s="12"/>
      <c r="F183" s="13"/>
      <c r="G183" s="12"/>
      <c r="H183" s="13"/>
      <c r="I183" s="14"/>
      <c r="K183" s="64"/>
      <c r="L183" s="64"/>
    </row>
    <row r="184" spans="1:12" x14ac:dyDescent="0.2">
      <c r="A184" s="66"/>
      <c r="B184" s="20" t="s">
        <v>201</v>
      </c>
      <c r="C184" s="21" t="s">
        <v>25</v>
      </c>
      <c r="D184" s="11">
        <v>10</v>
      </c>
      <c r="E184" s="12"/>
      <c r="F184" s="13"/>
      <c r="G184" s="12"/>
      <c r="H184" s="13"/>
      <c r="I184" s="14"/>
      <c r="K184" s="64"/>
      <c r="L184" s="64"/>
    </row>
    <row r="185" spans="1:12" ht="12.75" customHeight="1" thickBot="1" x14ac:dyDescent="0.25">
      <c r="A185" s="84" t="s">
        <v>22</v>
      </c>
      <c r="B185" s="85"/>
      <c r="C185" s="85"/>
      <c r="D185" s="85"/>
      <c r="E185" s="85"/>
      <c r="F185" s="85"/>
      <c r="G185" s="85"/>
      <c r="H185" s="86"/>
      <c r="I185" s="46">
        <f>SUM(I151:I184)</f>
        <v>0</v>
      </c>
      <c r="K185" s="64"/>
      <c r="L185" s="64"/>
    </row>
    <row r="186" spans="1:12" ht="13.5" thickBot="1" x14ac:dyDescent="0.25">
      <c r="A186" s="81" t="s">
        <v>46</v>
      </c>
      <c r="B186" s="82"/>
      <c r="C186" s="82"/>
      <c r="D186" s="82"/>
      <c r="E186" s="82"/>
      <c r="F186" s="82"/>
      <c r="G186" s="82"/>
      <c r="H186" s="82"/>
      <c r="I186" s="83"/>
      <c r="K186" s="64"/>
      <c r="L186" s="64"/>
    </row>
    <row r="187" spans="1:12" x14ac:dyDescent="0.2">
      <c r="A187" s="47"/>
      <c r="B187" s="57" t="s">
        <v>104</v>
      </c>
      <c r="C187" s="58" t="s">
        <v>23</v>
      </c>
      <c r="D187" s="55">
        <v>22</v>
      </c>
      <c r="E187" s="48"/>
      <c r="F187" s="49">
        <f t="shared" ref="F187:F199" si="121">D187*E187</f>
        <v>0</v>
      </c>
      <c r="G187" s="48"/>
      <c r="H187" s="49">
        <f t="shared" ref="H187" si="122">D187*G187</f>
        <v>0</v>
      </c>
      <c r="I187" s="50">
        <f t="shared" ref="I187" si="123">F187+H187</f>
        <v>0</v>
      </c>
      <c r="K187" s="64"/>
      <c r="L187" s="64"/>
    </row>
    <row r="188" spans="1:12" s="71" customFormat="1" ht="36" x14ac:dyDescent="0.2">
      <c r="A188" s="66"/>
      <c r="B188" s="57" t="s">
        <v>163</v>
      </c>
      <c r="C188" s="58" t="s">
        <v>23</v>
      </c>
      <c r="D188" s="55">
        <v>22</v>
      </c>
      <c r="E188" s="48"/>
      <c r="F188" s="69">
        <f t="shared" ref="F188:F191" si="124">D188*E188</f>
        <v>0</v>
      </c>
      <c r="G188" s="48"/>
      <c r="H188" s="69">
        <f t="shared" ref="H188:H191" si="125">D188*G188</f>
        <v>0</v>
      </c>
      <c r="I188" s="70">
        <f t="shared" ref="I188:I191" si="126">F188+H188</f>
        <v>0</v>
      </c>
      <c r="K188" s="72"/>
      <c r="L188" s="73"/>
    </row>
    <row r="189" spans="1:12" s="71" customFormat="1" x14ac:dyDescent="0.2">
      <c r="A189" s="66"/>
      <c r="B189" s="20" t="s">
        <v>65</v>
      </c>
      <c r="C189" s="21" t="s">
        <v>202</v>
      </c>
      <c r="D189" s="11">
        <v>1</v>
      </c>
      <c r="E189" s="48"/>
      <c r="F189" s="74">
        <f t="shared" si="124"/>
        <v>0</v>
      </c>
      <c r="G189" s="48"/>
      <c r="H189" s="74">
        <f t="shared" si="125"/>
        <v>0</v>
      </c>
      <c r="I189" s="75">
        <f t="shared" si="126"/>
        <v>0</v>
      </c>
      <c r="K189" s="73"/>
      <c r="L189" s="73"/>
    </row>
    <row r="190" spans="1:12" s="71" customFormat="1" ht="24" x14ac:dyDescent="0.2">
      <c r="A190" s="66"/>
      <c r="B190" s="20" t="s">
        <v>66</v>
      </c>
      <c r="C190" s="21" t="s">
        <v>23</v>
      </c>
      <c r="D190" s="11">
        <v>2</v>
      </c>
      <c r="E190" s="48"/>
      <c r="F190" s="74">
        <f t="shared" si="124"/>
        <v>0</v>
      </c>
      <c r="G190" s="48"/>
      <c r="H190" s="74">
        <f t="shared" si="125"/>
        <v>0</v>
      </c>
      <c r="I190" s="75">
        <f t="shared" si="126"/>
        <v>0</v>
      </c>
      <c r="K190" s="73"/>
      <c r="L190" s="73"/>
    </row>
    <row r="191" spans="1:12" s="71" customFormat="1" ht="24" x14ac:dyDescent="0.2">
      <c r="A191" s="66"/>
      <c r="B191" s="20" t="s">
        <v>135</v>
      </c>
      <c r="C191" s="21" t="s">
        <v>23</v>
      </c>
      <c r="D191" s="11">
        <v>15</v>
      </c>
      <c r="E191" s="48"/>
      <c r="F191" s="74">
        <f t="shared" si="124"/>
        <v>0</v>
      </c>
      <c r="G191" s="48"/>
      <c r="H191" s="74">
        <f t="shared" si="125"/>
        <v>0</v>
      </c>
      <c r="I191" s="75">
        <f t="shared" si="126"/>
        <v>0</v>
      </c>
      <c r="K191" s="73"/>
      <c r="L191" s="73"/>
    </row>
    <row r="192" spans="1:12" s="71" customFormat="1" x14ac:dyDescent="0.2">
      <c r="A192" s="66"/>
      <c r="B192" s="20" t="s">
        <v>130</v>
      </c>
      <c r="C192" s="21" t="s">
        <v>23</v>
      </c>
      <c r="D192" s="11">
        <v>40</v>
      </c>
      <c r="E192" s="48"/>
      <c r="F192" s="74">
        <f t="shared" ref="F192:F194" si="127">D192*E192</f>
        <v>0</v>
      </c>
      <c r="G192" s="48"/>
      <c r="H192" s="74">
        <f t="shared" ref="H192:H194" si="128">D192*G192</f>
        <v>0</v>
      </c>
      <c r="I192" s="75">
        <f t="shared" ref="I192:I194" si="129">F192+H192</f>
        <v>0</v>
      </c>
      <c r="K192" s="73"/>
      <c r="L192" s="73"/>
    </row>
    <row r="193" spans="1:12" s="71" customFormat="1" x14ac:dyDescent="0.2">
      <c r="A193" s="66"/>
      <c r="B193" s="20" t="s">
        <v>131</v>
      </c>
      <c r="C193" s="21" t="s">
        <v>23</v>
      </c>
      <c r="D193" s="11">
        <v>40</v>
      </c>
      <c r="E193" s="48"/>
      <c r="F193" s="74">
        <f t="shared" si="127"/>
        <v>0</v>
      </c>
      <c r="G193" s="48"/>
      <c r="H193" s="74">
        <f t="shared" si="128"/>
        <v>0</v>
      </c>
      <c r="I193" s="75">
        <f t="shared" si="129"/>
        <v>0</v>
      </c>
      <c r="K193" s="73"/>
      <c r="L193" s="73"/>
    </row>
    <row r="194" spans="1:12" s="71" customFormat="1" x14ac:dyDescent="0.2">
      <c r="A194" s="66"/>
      <c r="B194" s="20" t="s">
        <v>132</v>
      </c>
      <c r="C194" s="21" t="s">
        <v>23</v>
      </c>
      <c r="D194" s="11">
        <v>40</v>
      </c>
      <c r="E194" s="48"/>
      <c r="F194" s="74">
        <f t="shared" si="127"/>
        <v>0</v>
      </c>
      <c r="G194" s="48"/>
      <c r="H194" s="74">
        <f t="shared" si="128"/>
        <v>0</v>
      </c>
      <c r="I194" s="75">
        <f t="shared" si="129"/>
        <v>0</v>
      </c>
      <c r="K194" s="73"/>
      <c r="L194" s="73"/>
    </row>
    <row r="195" spans="1:12" s="71" customFormat="1" x14ac:dyDescent="0.2">
      <c r="A195" s="66"/>
      <c r="B195" s="20" t="s">
        <v>133</v>
      </c>
      <c r="C195" s="21" t="s">
        <v>23</v>
      </c>
      <c r="D195" s="11">
        <v>40</v>
      </c>
      <c r="E195" s="48"/>
      <c r="F195" s="74">
        <f t="shared" ref="F195:F196" si="130">D195*E195</f>
        <v>0</v>
      </c>
      <c r="G195" s="48"/>
      <c r="H195" s="74">
        <f t="shared" ref="H195:H196" si="131">D195*G195</f>
        <v>0</v>
      </c>
      <c r="I195" s="75">
        <f t="shared" ref="I195:I196" si="132">F195+H195</f>
        <v>0</v>
      </c>
      <c r="K195" s="73"/>
      <c r="L195" s="73"/>
    </row>
    <row r="196" spans="1:12" s="71" customFormat="1" ht="24" x14ac:dyDescent="0.2">
      <c r="A196" s="66"/>
      <c r="B196" s="20" t="s">
        <v>150</v>
      </c>
      <c r="C196" s="21" t="s">
        <v>23</v>
      </c>
      <c r="D196" s="11">
        <v>40</v>
      </c>
      <c r="E196" s="48"/>
      <c r="F196" s="74">
        <f t="shared" si="130"/>
        <v>0</v>
      </c>
      <c r="G196" s="48"/>
      <c r="H196" s="74">
        <f t="shared" si="131"/>
        <v>0</v>
      </c>
      <c r="I196" s="75">
        <f t="shared" si="132"/>
        <v>0</v>
      </c>
      <c r="K196" s="73"/>
      <c r="L196" s="73"/>
    </row>
    <row r="197" spans="1:12" x14ac:dyDescent="0.2">
      <c r="A197" s="8"/>
      <c r="B197" s="20" t="s">
        <v>134</v>
      </c>
      <c r="C197" s="21" t="s">
        <v>23</v>
      </c>
      <c r="D197" s="11">
        <v>1.5</v>
      </c>
      <c r="E197" s="12"/>
      <c r="F197" s="13">
        <f t="shared" ref="F197" si="133">D197*E197</f>
        <v>0</v>
      </c>
      <c r="G197" s="12"/>
      <c r="H197" s="13">
        <f t="shared" ref="H197" si="134">D197*G197</f>
        <v>0</v>
      </c>
      <c r="I197" s="14">
        <f t="shared" ref="I197" si="135">F197+H197</f>
        <v>0</v>
      </c>
      <c r="K197" s="64"/>
      <c r="L197" s="64"/>
    </row>
    <row r="198" spans="1:12" ht="24" x14ac:dyDescent="0.2">
      <c r="A198" s="8"/>
      <c r="B198" s="20" t="s">
        <v>164</v>
      </c>
      <c r="C198" s="21" t="s">
        <v>23</v>
      </c>
      <c r="D198" s="11">
        <v>14.28</v>
      </c>
      <c r="E198" s="12"/>
      <c r="F198" s="13">
        <f t="shared" ref="F198" si="136">D198*E198</f>
        <v>0</v>
      </c>
      <c r="G198" s="12"/>
      <c r="H198" s="13">
        <f t="shared" ref="H198" si="137">D198*G198</f>
        <v>0</v>
      </c>
      <c r="I198" s="14">
        <f t="shared" ref="I198" si="138">F198+H198</f>
        <v>0</v>
      </c>
      <c r="K198" s="64"/>
      <c r="L198" s="64"/>
    </row>
    <row r="199" spans="1:12" ht="24" x14ac:dyDescent="0.2">
      <c r="A199" s="8"/>
      <c r="B199" s="20" t="s">
        <v>149</v>
      </c>
      <c r="C199" s="21" t="s">
        <v>36</v>
      </c>
      <c r="D199" s="11">
        <v>18</v>
      </c>
      <c r="E199" s="12"/>
      <c r="F199" s="13">
        <f t="shared" si="121"/>
        <v>0</v>
      </c>
      <c r="G199" s="12"/>
      <c r="H199" s="13">
        <f t="shared" ref="H199" si="139">D199*G199</f>
        <v>0</v>
      </c>
      <c r="I199" s="14">
        <f t="shared" ref="I199" si="140">F199+H199</f>
        <v>0</v>
      </c>
      <c r="K199" s="64"/>
      <c r="L199" s="64"/>
    </row>
    <row r="200" spans="1:12" ht="12.75" customHeight="1" thickBot="1" x14ac:dyDescent="0.25">
      <c r="A200" s="87" t="s">
        <v>22</v>
      </c>
      <c r="B200" s="88"/>
      <c r="C200" s="88"/>
      <c r="D200" s="88"/>
      <c r="E200" s="88"/>
      <c r="F200" s="88"/>
      <c r="G200" s="88"/>
      <c r="H200" s="89"/>
      <c r="I200" s="46">
        <f>SUM(I187:I199)</f>
        <v>0</v>
      </c>
      <c r="K200" s="64"/>
      <c r="L200" s="64"/>
    </row>
    <row r="201" spans="1:12" s="4" customFormat="1" ht="13.5" thickBot="1" x14ac:dyDescent="0.25">
      <c r="A201" s="81" t="s">
        <v>169</v>
      </c>
      <c r="B201" s="82"/>
      <c r="C201" s="82"/>
      <c r="D201" s="82"/>
      <c r="E201" s="82"/>
      <c r="F201" s="82"/>
      <c r="G201" s="82"/>
      <c r="H201" s="82"/>
      <c r="I201" s="83"/>
      <c r="J201" s="26"/>
      <c r="K201" s="61"/>
      <c r="L201" s="61"/>
    </row>
    <row r="202" spans="1:12" x14ac:dyDescent="0.2">
      <c r="A202" s="8"/>
      <c r="B202" s="20" t="s">
        <v>172</v>
      </c>
      <c r="C202" s="21" t="s">
        <v>23</v>
      </c>
      <c r="D202" s="11">
        <v>27</v>
      </c>
      <c r="E202" s="12"/>
      <c r="F202" s="13">
        <f t="shared" ref="F202" si="141">D202*E202</f>
        <v>0</v>
      </c>
      <c r="G202" s="12"/>
      <c r="H202" s="13">
        <f t="shared" ref="H202" si="142">D202*G202</f>
        <v>0</v>
      </c>
      <c r="I202" s="14">
        <f t="shared" ref="I202" si="143">F202+H202</f>
        <v>0</v>
      </c>
      <c r="K202" s="64"/>
      <c r="L202" s="64"/>
    </row>
    <row r="203" spans="1:12" ht="108" x14ac:dyDescent="0.2">
      <c r="A203" s="8"/>
      <c r="B203" s="20" t="s">
        <v>170</v>
      </c>
      <c r="C203" s="21" t="s">
        <v>23</v>
      </c>
      <c r="D203" s="11">
        <v>9.8209999999999997</v>
      </c>
      <c r="E203" s="12"/>
      <c r="F203" s="13">
        <f t="shared" ref="F203:F204" si="144">D203*E203</f>
        <v>0</v>
      </c>
      <c r="G203" s="12"/>
      <c r="H203" s="13">
        <f t="shared" ref="H203:H204" si="145">D203*G203</f>
        <v>0</v>
      </c>
      <c r="I203" s="14">
        <f t="shared" ref="I203:I204" si="146">F203+H203</f>
        <v>0</v>
      </c>
      <c r="K203" s="64"/>
      <c r="L203" s="64"/>
    </row>
    <row r="204" spans="1:12" ht="96" x14ac:dyDescent="0.2">
      <c r="A204" s="8"/>
      <c r="B204" s="20" t="s">
        <v>171</v>
      </c>
      <c r="C204" s="21" t="s">
        <v>23</v>
      </c>
      <c r="D204" s="11">
        <v>17.065999999999999</v>
      </c>
      <c r="E204" s="12"/>
      <c r="F204" s="13">
        <f t="shared" si="144"/>
        <v>0</v>
      </c>
      <c r="G204" s="12"/>
      <c r="H204" s="13">
        <f t="shared" si="145"/>
        <v>0</v>
      </c>
      <c r="I204" s="14">
        <f t="shared" si="146"/>
        <v>0</v>
      </c>
      <c r="K204" s="64"/>
      <c r="L204" s="64"/>
    </row>
    <row r="205" spans="1:12" ht="12.75" customHeight="1" thickBot="1" x14ac:dyDescent="0.25">
      <c r="A205" s="84" t="s">
        <v>22</v>
      </c>
      <c r="B205" s="85"/>
      <c r="C205" s="85"/>
      <c r="D205" s="85"/>
      <c r="E205" s="85"/>
      <c r="F205" s="85"/>
      <c r="G205" s="85"/>
      <c r="H205" s="86"/>
      <c r="I205" s="27">
        <f>SUM(I202:I204)</f>
        <v>0</v>
      </c>
      <c r="K205" s="64"/>
      <c r="L205" s="64"/>
    </row>
    <row r="206" spans="1:12" s="4" customFormat="1" ht="13.5" thickBot="1" x14ac:dyDescent="0.25">
      <c r="A206" s="81" t="s">
        <v>45</v>
      </c>
      <c r="B206" s="82"/>
      <c r="C206" s="82"/>
      <c r="D206" s="82"/>
      <c r="E206" s="82"/>
      <c r="F206" s="82"/>
      <c r="G206" s="82"/>
      <c r="H206" s="82"/>
      <c r="I206" s="83"/>
      <c r="J206" s="26"/>
      <c r="K206" s="61"/>
      <c r="L206" s="61"/>
    </row>
    <row r="207" spans="1:12" s="4" customFormat="1" ht="24" x14ac:dyDescent="0.2">
      <c r="A207" s="8"/>
      <c r="B207" s="20" t="s">
        <v>67</v>
      </c>
      <c r="C207" s="21" t="s">
        <v>23</v>
      </c>
      <c r="D207" s="11">
        <v>31.759999999999998</v>
      </c>
      <c r="E207" s="12"/>
      <c r="F207" s="13">
        <f t="shared" ref="F207:F210" si="147">D207*E207</f>
        <v>0</v>
      </c>
      <c r="G207" s="12"/>
      <c r="H207" s="13">
        <f t="shared" ref="H207:H210" si="148">D207*G207</f>
        <v>0</v>
      </c>
      <c r="I207" s="14">
        <f t="shared" ref="I207:I210" si="149">F207+H207</f>
        <v>0</v>
      </c>
      <c r="K207" s="61"/>
      <c r="L207" s="61"/>
    </row>
    <row r="208" spans="1:12" x14ac:dyDescent="0.2">
      <c r="A208" s="8"/>
      <c r="B208" s="20" t="s">
        <v>68</v>
      </c>
      <c r="C208" s="21" t="s">
        <v>25</v>
      </c>
      <c r="D208" s="11">
        <v>2</v>
      </c>
      <c r="E208" s="12"/>
      <c r="F208" s="13">
        <f t="shared" si="147"/>
        <v>0</v>
      </c>
      <c r="G208" s="12"/>
      <c r="H208" s="13">
        <f t="shared" si="148"/>
        <v>0</v>
      </c>
      <c r="I208" s="14">
        <f t="shared" si="149"/>
        <v>0</v>
      </c>
      <c r="K208" s="64"/>
      <c r="L208" s="64"/>
    </row>
    <row r="209" spans="1:12" x14ac:dyDescent="0.2">
      <c r="A209" s="8"/>
      <c r="B209" s="20" t="s">
        <v>75</v>
      </c>
      <c r="C209" s="21" t="s">
        <v>18</v>
      </c>
      <c r="D209" s="11">
        <v>1</v>
      </c>
      <c r="E209" s="12"/>
      <c r="F209" s="13">
        <f t="shared" si="147"/>
        <v>0</v>
      </c>
      <c r="G209" s="12"/>
      <c r="H209" s="13">
        <f t="shared" si="148"/>
        <v>0</v>
      </c>
      <c r="I209" s="14">
        <f t="shared" si="149"/>
        <v>0</v>
      </c>
      <c r="K209" s="64"/>
      <c r="L209" s="64"/>
    </row>
    <row r="210" spans="1:12" x14ac:dyDescent="0.2">
      <c r="A210" s="8"/>
      <c r="B210" s="20" t="s">
        <v>155</v>
      </c>
      <c r="C210" s="21" t="s">
        <v>18</v>
      </c>
      <c r="D210" s="11">
        <v>1</v>
      </c>
      <c r="E210" s="12"/>
      <c r="F210" s="13">
        <f t="shared" si="147"/>
        <v>0</v>
      </c>
      <c r="G210" s="12"/>
      <c r="H210" s="13">
        <f t="shared" si="148"/>
        <v>0</v>
      </c>
      <c r="I210" s="14">
        <f t="shared" si="149"/>
        <v>0</v>
      </c>
      <c r="K210" s="64"/>
      <c r="L210" s="64"/>
    </row>
    <row r="211" spans="1:12" ht="12.75" customHeight="1" thickBot="1" x14ac:dyDescent="0.25">
      <c r="A211" s="84" t="s">
        <v>22</v>
      </c>
      <c r="B211" s="85"/>
      <c r="C211" s="85"/>
      <c r="D211" s="85"/>
      <c r="E211" s="85"/>
      <c r="F211" s="85"/>
      <c r="G211" s="85"/>
      <c r="H211" s="86"/>
      <c r="I211" s="27">
        <f>SUM(I207:I210)</f>
        <v>0</v>
      </c>
      <c r="K211" s="64"/>
      <c r="L211" s="64"/>
    </row>
    <row r="212" spans="1:12" ht="12.75" thickBot="1" x14ac:dyDescent="0.25">
      <c r="A212" s="108"/>
      <c r="B212" s="109"/>
      <c r="C212" s="109"/>
      <c r="D212" s="109"/>
      <c r="E212" s="109"/>
      <c r="F212" s="109"/>
      <c r="G212" s="109"/>
      <c r="H212" s="109"/>
      <c r="I212" s="110"/>
      <c r="K212" s="64"/>
      <c r="L212" s="64"/>
    </row>
    <row r="213" spans="1:12" ht="12.75" customHeight="1" x14ac:dyDescent="0.2">
      <c r="A213" s="114" t="s">
        <v>0</v>
      </c>
      <c r="B213" s="115"/>
      <c r="C213" s="115"/>
      <c r="D213" s="115"/>
      <c r="E213" s="115"/>
      <c r="F213" s="115"/>
      <c r="G213" s="116"/>
      <c r="H213" s="120">
        <f>I17+I35+I48+I87+I96+I111+I120+I149+I185+I200+I205+I211</f>
        <v>0</v>
      </c>
      <c r="I213" s="121"/>
      <c r="K213" s="64"/>
      <c r="L213" s="64"/>
    </row>
    <row r="214" spans="1:12" ht="13.5" customHeight="1" thickBot="1" x14ac:dyDescent="0.25">
      <c r="A214" s="117" t="s">
        <v>12</v>
      </c>
      <c r="B214" s="118"/>
      <c r="C214" s="118"/>
      <c r="D214" s="118"/>
      <c r="E214" s="118"/>
      <c r="F214" s="118"/>
      <c r="G214" s="119"/>
      <c r="H214" s="122"/>
      <c r="I214" s="123"/>
      <c r="K214" s="64"/>
      <c r="L214" s="64"/>
    </row>
    <row r="215" spans="1:12" ht="107.25" customHeight="1" thickBot="1" x14ac:dyDescent="0.25">
      <c r="A215" s="111" t="s">
        <v>70</v>
      </c>
      <c r="B215" s="112"/>
      <c r="C215" s="112"/>
      <c r="D215" s="112"/>
      <c r="E215" s="112"/>
      <c r="F215" s="112"/>
      <c r="G215" s="112"/>
      <c r="H215" s="112"/>
      <c r="I215" s="113"/>
    </row>
    <row r="216" spans="1:12" x14ac:dyDescent="0.2">
      <c r="A216" s="28"/>
      <c r="B216" s="29"/>
      <c r="C216" s="26"/>
      <c r="D216" s="30"/>
      <c r="E216" s="26"/>
      <c r="F216" s="26"/>
      <c r="G216" s="31"/>
      <c r="H216" s="31"/>
      <c r="I216" s="31"/>
    </row>
    <row r="217" spans="1:12" x14ac:dyDescent="0.2">
      <c r="A217" s="28"/>
      <c r="B217" s="29"/>
      <c r="C217" s="26"/>
      <c r="D217" s="30"/>
      <c r="E217" s="26"/>
      <c r="F217" s="26"/>
      <c r="G217" s="31"/>
      <c r="H217" s="31"/>
      <c r="I217" s="31"/>
    </row>
    <row r="218" spans="1:12" x14ac:dyDescent="0.2">
      <c r="A218" s="28"/>
      <c r="B218" s="32"/>
      <c r="C218" s="26"/>
      <c r="D218" s="26"/>
      <c r="E218" s="26"/>
      <c r="F218" s="26"/>
      <c r="G218" s="26"/>
      <c r="H218" s="26"/>
      <c r="I218" s="26"/>
    </row>
    <row r="219" spans="1:12" x14ac:dyDescent="0.2">
      <c r="A219" s="28"/>
      <c r="B219" s="33"/>
      <c r="C219" s="26"/>
      <c r="D219" s="26"/>
      <c r="E219" s="26"/>
      <c r="F219" s="26"/>
      <c r="G219" s="26"/>
      <c r="H219" s="26"/>
      <c r="I219" s="26"/>
    </row>
    <row r="220" spans="1:12" ht="12.75" x14ac:dyDescent="0.2">
      <c r="A220" s="28"/>
      <c r="B220" s="34"/>
      <c r="C220" s="26"/>
      <c r="D220" s="26"/>
      <c r="E220" s="26"/>
      <c r="F220" s="26"/>
      <c r="G220" s="26"/>
      <c r="H220" s="26"/>
      <c r="I220" s="26"/>
    </row>
    <row r="221" spans="1:12" ht="12.75" x14ac:dyDescent="0.2">
      <c r="A221" s="4"/>
      <c r="B221" s="35"/>
      <c r="C221" s="35"/>
      <c r="D221" s="35"/>
      <c r="E221" s="35"/>
      <c r="F221" s="35"/>
      <c r="G221" s="35"/>
      <c r="H221" s="35"/>
      <c r="I221" s="35"/>
    </row>
    <row r="222" spans="1:12" ht="12.75" x14ac:dyDescent="0.2">
      <c r="B222" s="35"/>
      <c r="C222" s="35"/>
      <c r="D222" s="35"/>
      <c r="E222" s="35"/>
      <c r="F222" s="35"/>
      <c r="G222" s="35"/>
      <c r="H222" s="35"/>
      <c r="I222" s="35"/>
    </row>
    <row r="223" spans="1:12" ht="12.75" x14ac:dyDescent="0.2">
      <c r="B223" s="35"/>
      <c r="C223" s="35"/>
      <c r="D223" s="35"/>
      <c r="E223" s="35"/>
      <c r="F223" s="35"/>
      <c r="G223" s="35"/>
      <c r="H223" s="35"/>
      <c r="I223" s="35"/>
    </row>
    <row r="224" spans="1:12" ht="12.75" x14ac:dyDescent="0.2">
      <c r="B224" s="35"/>
      <c r="C224" s="35"/>
      <c r="D224" s="35"/>
      <c r="E224" s="35"/>
      <c r="F224" s="35"/>
      <c r="G224" s="35"/>
      <c r="H224" s="35"/>
      <c r="I224" s="35"/>
    </row>
    <row r="225" spans="2:9" ht="15.75" x14ac:dyDescent="0.25">
      <c r="B225" s="35"/>
      <c r="C225" s="35"/>
      <c r="D225" s="36"/>
      <c r="E225" s="35"/>
      <c r="F225" s="35"/>
      <c r="G225" s="35"/>
      <c r="H225" s="35"/>
      <c r="I225" s="35"/>
    </row>
    <row r="226" spans="2:9" ht="13.5" x14ac:dyDescent="0.25">
      <c r="B226" s="35"/>
      <c r="C226" s="37"/>
      <c r="D226" s="35"/>
      <c r="E226" s="35"/>
      <c r="F226" s="35"/>
      <c r="G226" s="37"/>
      <c r="H226" s="35"/>
      <c r="I226" s="37"/>
    </row>
    <row r="227" spans="2:9" ht="12.75" x14ac:dyDescent="0.2">
      <c r="B227" s="35"/>
      <c r="C227" s="35"/>
      <c r="D227" s="35"/>
      <c r="E227" s="35"/>
      <c r="F227" s="35"/>
      <c r="G227" s="35"/>
      <c r="H227" s="35"/>
      <c r="I227" s="35"/>
    </row>
    <row r="228" spans="2:9" ht="12.75" x14ac:dyDescent="0.2">
      <c r="B228" s="35"/>
      <c r="C228" s="35"/>
      <c r="D228" s="35"/>
      <c r="E228" s="35"/>
      <c r="F228" s="35"/>
      <c r="G228" s="35"/>
      <c r="H228" s="35"/>
      <c r="I228" s="35"/>
    </row>
    <row r="229" spans="2:9" ht="15.75" x14ac:dyDescent="0.25">
      <c r="B229" s="35"/>
      <c r="C229" s="35"/>
      <c r="D229" s="35"/>
      <c r="E229" s="35"/>
      <c r="F229" s="38"/>
      <c r="G229" s="38"/>
      <c r="H229" s="38"/>
      <c r="I229" s="38"/>
    </row>
    <row r="230" spans="2:9" ht="15.75" x14ac:dyDescent="0.25">
      <c r="B230" s="35"/>
      <c r="C230" s="35"/>
      <c r="D230" s="35"/>
      <c r="E230" s="35"/>
      <c r="F230" s="38"/>
      <c r="G230" s="38"/>
      <c r="H230" s="36"/>
      <c r="I230" s="38"/>
    </row>
    <row r="231" spans="2:9" ht="15.75" x14ac:dyDescent="0.25">
      <c r="B231" s="35"/>
      <c r="C231" s="35"/>
      <c r="D231" s="35"/>
      <c r="E231" s="35"/>
      <c r="F231" s="38"/>
      <c r="G231" s="39"/>
      <c r="H231" s="38"/>
      <c r="I231" s="37"/>
    </row>
    <row r="232" spans="2:9" ht="15.75" x14ac:dyDescent="0.25">
      <c r="B232" s="35"/>
      <c r="C232" s="35"/>
      <c r="D232" s="35"/>
      <c r="E232" s="35"/>
      <c r="F232" s="38"/>
      <c r="G232" s="38"/>
      <c r="H232" s="36"/>
      <c r="I232" s="38"/>
    </row>
    <row r="233" spans="2:9" ht="15.75" x14ac:dyDescent="0.25">
      <c r="B233" s="35"/>
      <c r="C233" s="35"/>
      <c r="D233" s="35"/>
      <c r="E233" s="35"/>
      <c r="F233" s="38"/>
      <c r="G233" s="39"/>
      <c r="H233" s="38"/>
      <c r="I233" s="37"/>
    </row>
    <row r="234" spans="2:9" x14ac:dyDescent="0.2">
      <c r="B234" s="40"/>
      <c r="C234" s="41"/>
      <c r="D234" s="42"/>
      <c r="E234" s="43"/>
      <c r="F234" s="43"/>
      <c r="G234" s="42"/>
      <c r="H234" s="42"/>
    </row>
    <row r="235" spans="2:9" x14ac:dyDescent="0.2">
      <c r="B235" s="44"/>
      <c r="C235" s="41"/>
      <c r="D235" s="43"/>
      <c r="E235" s="43"/>
      <c r="F235" s="43"/>
      <c r="G235" s="42"/>
      <c r="H235" s="42"/>
    </row>
    <row r="236" spans="2:9" x14ac:dyDescent="0.2">
      <c r="B236" s="41"/>
      <c r="C236" s="41"/>
      <c r="D236" s="43"/>
      <c r="E236" s="43"/>
      <c r="F236" s="43"/>
      <c r="G236" s="42"/>
      <c r="H236" s="42"/>
    </row>
    <row r="237" spans="2:9" x14ac:dyDescent="0.2">
      <c r="B237" s="41"/>
      <c r="C237" s="41"/>
      <c r="D237" s="43"/>
      <c r="E237" s="43"/>
      <c r="F237" s="43"/>
      <c r="G237" s="42"/>
      <c r="H237" s="42"/>
    </row>
    <row r="238" spans="2:9" x14ac:dyDescent="0.2">
      <c r="B238" s="40"/>
      <c r="C238" s="41"/>
      <c r="E238" s="43"/>
      <c r="F238" s="43"/>
      <c r="G238" s="25"/>
      <c r="H238" s="25"/>
    </row>
    <row r="239" spans="2:9" x14ac:dyDescent="0.2">
      <c r="G239" s="45"/>
      <c r="H239" s="45"/>
    </row>
    <row r="240" spans="2:9" ht="12.75" x14ac:dyDescent="0.2">
      <c r="B240" s="35"/>
      <c r="C240" s="35"/>
      <c r="D240" s="35"/>
      <c r="E240" s="35"/>
      <c r="F240" s="35"/>
      <c r="G240" s="35"/>
      <c r="H240" s="35"/>
      <c r="I240" s="35"/>
    </row>
    <row r="241" spans="2:9" ht="12.75" x14ac:dyDescent="0.2">
      <c r="B241" s="35"/>
      <c r="C241" s="35"/>
      <c r="D241" s="35"/>
      <c r="E241" s="35"/>
      <c r="F241" s="35"/>
      <c r="G241" s="35"/>
      <c r="H241" s="35"/>
      <c r="I241" s="35"/>
    </row>
    <row r="242" spans="2:9" ht="12.75" x14ac:dyDescent="0.2">
      <c r="B242" s="35"/>
      <c r="C242" s="35"/>
      <c r="D242" s="35"/>
      <c r="E242" s="35"/>
      <c r="F242" s="35"/>
      <c r="G242" s="35"/>
      <c r="H242" s="35"/>
      <c r="I242" s="35"/>
    </row>
    <row r="243" spans="2:9" ht="12.75" x14ac:dyDescent="0.2">
      <c r="B243" s="35"/>
      <c r="C243" s="35"/>
      <c r="D243" s="35"/>
      <c r="E243" s="35"/>
      <c r="F243" s="35"/>
      <c r="G243" s="35"/>
      <c r="H243" s="35"/>
      <c r="I243" s="35"/>
    </row>
    <row r="244" spans="2:9" ht="15.75" x14ac:dyDescent="0.25">
      <c r="B244" s="35"/>
      <c r="C244" s="35"/>
      <c r="D244" s="36"/>
      <c r="E244" s="35"/>
      <c r="F244" s="35"/>
      <c r="G244" s="35"/>
      <c r="H244" s="35"/>
      <c r="I244" s="35"/>
    </row>
    <row r="245" spans="2:9" ht="13.5" x14ac:dyDescent="0.25">
      <c r="B245" s="35"/>
      <c r="C245" s="37"/>
      <c r="D245" s="35"/>
      <c r="E245" s="35"/>
      <c r="F245" s="35"/>
      <c r="G245" s="37"/>
      <c r="H245" s="35"/>
      <c r="I245" s="37"/>
    </row>
    <row r="246" spans="2:9" ht="12.75" x14ac:dyDescent="0.2">
      <c r="B246" s="35"/>
      <c r="C246" s="35"/>
      <c r="D246" s="35"/>
      <c r="E246" s="35"/>
      <c r="F246" s="35"/>
      <c r="G246" s="35"/>
      <c r="H246" s="35"/>
      <c r="I246" s="35"/>
    </row>
    <row r="247" spans="2:9" ht="12.75" x14ac:dyDescent="0.2">
      <c r="B247" s="35"/>
      <c r="C247" s="35"/>
      <c r="D247" s="35"/>
      <c r="E247" s="35"/>
      <c r="F247" s="35"/>
      <c r="G247" s="35"/>
      <c r="H247" s="35"/>
      <c r="I247" s="35"/>
    </row>
    <row r="248" spans="2:9" ht="15.75" x14ac:dyDescent="0.25">
      <c r="B248" s="35"/>
      <c r="C248" s="35"/>
      <c r="D248" s="35"/>
      <c r="E248" s="35"/>
      <c r="F248" s="38"/>
      <c r="G248" s="38"/>
      <c r="H248" s="38"/>
      <c r="I248" s="38"/>
    </row>
    <row r="249" spans="2:9" ht="15.75" x14ac:dyDescent="0.25">
      <c r="B249" s="35"/>
      <c r="C249" s="35"/>
      <c r="D249" s="35"/>
      <c r="E249" s="35"/>
      <c r="F249" s="38"/>
      <c r="G249" s="38"/>
      <c r="H249" s="36"/>
      <c r="I249" s="38"/>
    </row>
    <row r="250" spans="2:9" ht="15.75" x14ac:dyDescent="0.25">
      <c r="B250" s="35"/>
      <c r="C250" s="35"/>
      <c r="D250" s="35"/>
      <c r="E250" s="35"/>
      <c r="F250" s="38"/>
      <c r="G250" s="39"/>
      <c r="H250" s="38"/>
      <c r="I250" s="37"/>
    </row>
  </sheetData>
  <mergeCells count="42">
    <mergeCell ref="A212:I212"/>
    <mergeCell ref="A215:I215"/>
    <mergeCell ref="A213:G213"/>
    <mergeCell ref="A214:G214"/>
    <mergeCell ref="H213:I213"/>
    <mergeCell ref="H214:I214"/>
    <mergeCell ref="A12:I12"/>
    <mergeCell ref="A49:I49"/>
    <mergeCell ref="A88:I88"/>
    <mergeCell ref="A97:I97"/>
    <mergeCell ref="A18:I18"/>
    <mergeCell ref="A17:H17"/>
    <mergeCell ref="A35:H35"/>
    <mergeCell ref="A87:H87"/>
    <mergeCell ref="A96:H96"/>
    <mergeCell ref="A36:I36"/>
    <mergeCell ref="A48:H48"/>
    <mergeCell ref="H1:J1"/>
    <mergeCell ref="H2:J2"/>
    <mergeCell ref="H3:J3"/>
    <mergeCell ref="A10:A11"/>
    <mergeCell ref="J10:J11"/>
    <mergeCell ref="H4:I4"/>
    <mergeCell ref="B6:I6"/>
    <mergeCell ref="B10:B11"/>
    <mergeCell ref="C10:C11"/>
    <mergeCell ref="E10:F10"/>
    <mergeCell ref="G10:H10"/>
    <mergeCell ref="B7:I7"/>
    <mergeCell ref="A206:I206"/>
    <mergeCell ref="A211:H211"/>
    <mergeCell ref="A200:H200"/>
    <mergeCell ref="A111:H111"/>
    <mergeCell ref="A150:I150"/>
    <mergeCell ref="A149:H149"/>
    <mergeCell ref="A185:H185"/>
    <mergeCell ref="A121:I121"/>
    <mergeCell ref="A186:I186"/>
    <mergeCell ref="A112:I112"/>
    <mergeCell ref="A120:H120"/>
    <mergeCell ref="A201:I201"/>
    <mergeCell ref="A205:H205"/>
  </mergeCells>
  <phoneticPr fontId="0" type="noConversion"/>
  <printOptions horizontalCentered="1"/>
  <pageMargins left="0.19685039370078741" right="0.19685039370078741" top="0.47244094488188981" bottom="0.39370078740157483" header="0.23622047244094491" footer="0.19685039370078741"/>
  <pageSetup paperSize="9" scale="99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2"/>
  <sheetViews>
    <sheetView tabSelected="1" workbookViewId="0">
      <selection activeCell="M9" sqref="M9"/>
    </sheetView>
  </sheetViews>
  <sheetFormatPr defaultRowHeight="12.75" x14ac:dyDescent="0.2"/>
  <cols>
    <col min="2" max="2" width="42.7109375" customWidth="1"/>
  </cols>
  <sheetData>
    <row r="1" spans="1:9" ht="9" customHeight="1" x14ac:dyDescent="0.2">
      <c r="A1" s="1"/>
      <c r="B1" s="68"/>
      <c r="C1" s="68"/>
      <c r="D1" s="68"/>
      <c r="E1" s="68"/>
      <c r="F1" s="1"/>
      <c r="G1" s="92" t="s">
        <v>214</v>
      </c>
      <c r="H1" s="92"/>
      <c r="I1" s="92"/>
    </row>
    <row r="2" spans="1:9" ht="18.75" customHeight="1" x14ac:dyDescent="0.2">
      <c r="A2" s="1"/>
      <c r="B2" s="68"/>
      <c r="C2" s="68"/>
      <c r="D2" s="68"/>
      <c r="E2" s="68"/>
      <c r="F2" s="1"/>
      <c r="G2" s="92" t="s">
        <v>211</v>
      </c>
      <c r="H2" s="92"/>
      <c r="I2" s="92"/>
    </row>
    <row r="3" spans="1:9" ht="12.75" customHeight="1" x14ac:dyDescent="0.2">
      <c r="A3" s="1"/>
      <c r="B3" s="68"/>
      <c r="C3" s="68"/>
      <c r="D3" s="68"/>
      <c r="E3" s="68"/>
      <c r="F3" s="1"/>
      <c r="G3" s="92"/>
      <c r="H3" s="92"/>
      <c r="I3" s="92"/>
    </row>
    <row r="4" spans="1:9" x14ac:dyDescent="0.2">
      <c r="A4" s="1"/>
      <c r="B4" s="68"/>
      <c r="C4" s="68"/>
      <c r="D4" s="68"/>
      <c r="E4" s="68"/>
      <c r="F4" s="1"/>
      <c r="G4" s="92" t="s">
        <v>11</v>
      </c>
      <c r="H4" s="92"/>
      <c r="I4" s="1"/>
    </row>
    <row r="5" spans="1:9" x14ac:dyDescent="0.2">
      <c r="A5" s="1"/>
      <c r="B5" s="68"/>
      <c r="C5" s="68"/>
      <c r="D5" s="68"/>
      <c r="E5" s="68"/>
      <c r="F5" s="1"/>
      <c r="G5" s="1"/>
      <c r="H5" s="1"/>
      <c r="I5" s="1"/>
    </row>
    <row r="6" spans="1:9" ht="12.75" customHeight="1" x14ac:dyDescent="0.2">
      <c r="A6" s="97" t="s">
        <v>217</v>
      </c>
      <c r="B6" s="97"/>
      <c r="C6" s="97"/>
      <c r="D6" s="97"/>
      <c r="E6" s="97"/>
      <c r="F6" s="97"/>
      <c r="G6" s="97"/>
      <c r="H6" s="97"/>
      <c r="I6" s="97"/>
    </row>
    <row r="7" spans="1:9" ht="33.75" customHeight="1" x14ac:dyDescent="0.2">
      <c r="A7" s="80"/>
      <c r="B7" s="97" t="s">
        <v>216</v>
      </c>
      <c r="C7" s="97"/>
      <c r="D7" s="97"/>
      <c r="E7" s="97"/>
      <c r="F7" s="97"/>
      <c r="G7" s="97"/>
      <c r="H7" s="97"/>
      <c r="I7" s="97"/>
    </row>
    <row r="8" spans="1:9" ht="15" customHeight="1" x14ac:dyDescent="0.2">
      <c r="A8" s="92" t="s">
        <v>212</v>
      </c>
      <c r="B8" s="92"/>
      <c r="C8" s="79"/>
      <c r="D8" s="79"/>
      <c r="E8" s="79"/>
      <c r="F8" s="79"/>
      <c r="G8" s="79"/>
      <c r="H8" s="79"/>
      <c r="I8" s="1"/>
    </row>
    <row r="9" spans="1:9" ht="19.5" customHeight="1" x14ac:dyDescent="0.2">
      <c r="A9" s="92" t="s">
        <v>213</v>
      </c>
      <c r="B9" s="92"/>
      <c r="C9" s="1"/>
      <c r="D9" s="1"/>
      <c r="E9" s="1"/>
      <c r="F9" s="1"/>
      <c r="G9" s="1"/>
      <c r="H9" s="1"/>
      <c r="I9" s="1"/>
    </row>
    <row r="10" spans="1:9" ht="13.5" thickBot="1" x14ac:dyDescent="0.25"/>
    <row r="11" spans="1:9" ht="63.75" x14ac:dyDescent="0.2">
      <c r="A11" s="124" t="s">
        <v>9</v>
      </c>
      <c r="B11" s="126" t="s">
        <v>1</v>
      </c>
      <c r="C11" s="128" t="s">
        <v>2</v>
      </c>
      <c r="D11" s="2" t="s">
        <v>3</v>
      </c>
      <c r="E11" s="102" t="s">
        <v>10</v>
      </c>
      <c r="F11" s="103"/>
      <c r="G11" s="102" t="s">
        <v>4</v>
      </c>
      <c r="H11" s="103"/>
      <c r="I11" s="3" t="s">
        <v>5</v>
      </c>
    </row>
    <row r="12" spans="1:9" ht="26.25" thickBot="1" x14ac:dyDescent="0.25">
      <c r="A12" s="125"/>
      <c r="B12" s="127"/>
      <c r="C12" s="129"/>
      <c r="D12" s="5"/>
      <c r="E12" s="5" t="s">
        <v>6</v>
      </c>
      <c r="F12" s="5" t="s">
        <v>7</v>
      </c>
      <c r="G12" s="5" t="s">
        <v>6</v>
      </c>
      <c r="H12" s="5" t="s">
        <v>8</v>
      </c>
      <c r="I12" s="6"/>
    </row>
    <row r="13" spans="1:9" ht="24" x14ac:dyDescent="0.2">
      <c r="A13" s="52">
        <v>1</v>
      </c>
      <c r="B13" s="54" t="s">
        <v>173</v>
      </c>
      <c r="C13" s="58" t="s">
        <v>27</v>
      </c>
      <c r="D13" s="55">
        <v>1500</v>
      </c>
      <c r="E13" s="48"/>
      <c r="F13" s="49"/>
      <c r="G13" s="48"/>
      <c r="H13" s="49"/>
      <c r="I13" s="49"/>
    </row>
    <row r="14" spans="1:9" x14ac:dyDescent="0.2">
      <c r="A14" s="52">
        <v>2</v>
      </c>
      <c r="B14" s="54" t="s">
        <v>174</v>
      </c>
      <c r="C14" s="58" t="s">
        <v>27</v>
      </c>
      <c r="D14" s="55">
        <v>12</v>
      </c>
      <c r="E14" s="48"/>
      <c r="F14" s="49"/>
      <c r="G14" s="48"/>
      <c r="H14" s="49"/>
      <c r="I14" s="49"/>
    </row>
    <row r="15" spans="1:9" x14ac:dyDescent="0.2">
      <c r="A15" s="52">
        <v>3</v>
      </c>
      <c r="B15" s="54" t="s">
        <v>175</v>
      </c>
      <c r="C15" s="58" t="s">
        <v>27</v>
      </c>
      <c r="D15" s="55">
        <v>64</v>
      </c>
      <c r="E15" s="48"/>
      <c r="F15" s="49"/>
      <c r="G15" s="48"/>
      <c r="H15" s="49"/>
      <c r="I15" s="49"/>
    </row>
    <row r="16" spans="1:9" ht="24" x14ac:dyDescent="0.2">
      <c r="A16" s="52">
        <v>4</v>
      </c>
      <c r="B16" s="54" t="s">
        <v>176</v>
      </c>
      <c r="C16" s="58" t="s">
        <v>27</v>
      </c>
      <c r="D16" s="55">
        <v>300</v>
      </c>
      <c r="E16" s="48"/>
      <c r="F16" s="49"/>
      <c r="G16" s="48"/>
      <c r="H16" s="49"/>
      <c r="I16" s="49"/>
    </row>
    <row r="17" spans="1:9" x14ac:dyDescent="0.2">
      <c r="A17" s="52">
        <v>5</v>
      </c>
      <c r="B17" s="54" t="s">
        <v>177</v>
      </c>
      <c r="C17" s="58" t="s">
        <v>25</v>
      </c>
      <c r="D17" s="55">
        <v>400</v>
      </c>
      <c r="E17" s="48"/>
      <c r="F17" s="49"/>
      <c r="G17" s="48"/>
      <c r="H17" s="49"/>
      <c r="I17" s="49"/>
    </row>
    <row r="18" spans="1:9" x14ac:dyDescent="0.2">
      <c r="A18" s="52">
        <v>6</v>
      </c>
      <c r="B18" s="54" t="s">
        <v>178</v>
      </c>
      <c r="C18" s="58" t="s">
        <v>25</v>
      </c>
      <c r="D18" s="55">
        <v>2</v>
      </c>
      <c r="E18" s="48"/>
      <c r="F18" s="49"/>
      <c r="G18" s="48"/>
      <c r="H18" s="49"/>
      <c r="I18" s="49"/>
    </row>
    <row r="19" spans="1:9" ht="24" x14ac:dyDescent="0.2">
      <c r="A19" s="52">
        <v>7</v>
      </c>
      <c r="B19" s="54" t="s">
        <v>179</v>
      </c>
      <c r="C19" s="58" t="s">
        <v>25</v>
      </c>
      <c r="D19" s="55">
        <v>4</v>
      </c>
      <c r="E19" s="48"/>
      <c r="F19" s="49"/>
      <c r="G19" s="48"/>
      <c r="H19" s="49"/>
      <c r="I19" s="49"/>
    </row>
    <row r="20" spans="1:9" x14ac:dyDescent="0.2">
      <c r="A20" s="52">
        <v>8</v>
      </c>
      <c r="B20" s="54" t="s">
        <v>180</v>
      </c>
      <c r="C20" s="58" t="s">
        <v>25</v>
      </c>
      <c r="D20" s="55">
        <v>5</v>
      </c>
      <c r="E20" s="48"/>
      <c r="F20" s="49"/>
      <c r="G20" s="48"/>
      <c r="H20" s="49"/>
      <c r="I20" s="49"/>
    </row>
    <row r="21" spans="1:9" ht="24" x14ac:dyDescent="0.2">
      <c r="A21" s="52">
        <v>9</v>
      </c>
      <c r="B21" s="54" t="s">
        <v>181</v>
      </c>
      <c r="C21" s="58" t="s">
        <v>25</v>
      </c>
      <c r="D21" s="55">
        <v>20</v>
      </c>
      <c r="E21" s="48"/>
      <c r="F21" s="49"/>
      <c r="G21" s="48"/>
      <c r="H21" s="49"/>
      <c r="I21" s="49"/>
    </row>
    <row r="22" spans="1:9" x14ac:dyDescent="0.2">
      <c r="A22" s="52">
        <v>10</v>
      </c>
      <c r="B22" s="54" t="s">
        <v>182</v>
      </c>
      <c r="C22" s="58" t="s">
        <v>27</v>
      </c>
      <c r="D22" s="55">
        <v>6</v>
      </c>
      <c r="E22" s="48"/>
      <c r="F22" s="49"/>
      <c r="G22" s="48"/>
      <c r="H22" s="49"/>
      <c r="I22" s="49"/>
    </row>
    <row r="23" spans="1:9" x14ac:dyDescent="0.2">
      <c r="A23" s="52">
        <v>11</v>
      </c>
      <c r="B23" s="54" t="s">
        <v>183</v>
      </c>
      <c r="C23" s="58" t="s">
        <v>25</v>
      </c>
      <c r="D23" s="55">
        <v>4</v>
      </c>
      <c r="E23" s="48"/>
      <c r="F23" s="49"/>
      <c r="G23" s="48"/>
      <c r="H23" s="49"/>
      <c r="I23" s="49"/>
    </row>
    <row r="24" spans="1:9" ht="24" x14ac:dyDescent="0.2">
      <c r="A24" s="52">
        <v>12</v>
      </c>
      <c r="B24" s="54" t="s">
        <v>184</v>
      </c>
      <c r="C24" s="58" t="s">
        <v>25</v>
      </c>
      <c r="D24" s="55">
        <v>10</v>
      </c>
      <c r="E24" s="48"/>
      <c r="F24" s="49"/>
      <c r="G24" s="48"/>
      <c r="H24" s="49"/>
      <c r="I24" s="49"/>
    </row>
    <row r="25" spans="1:9" ht="24" x14ac:dyDescent="0.2">
      <c r="A25" s="52">
        <v>13</v>
      </c>
      <c r="B25" s="54" t="s">
        <v>185</v>
      </c>
      <c r="C25" s="58" t="s">
        <v>25</v>
      </c>
      <c r="D25" s="55">
        <v>10</v>
      </c>
      <c r="E25" s="48"/>
      <c r="F25" s="49"/>
      <c r="G25" s="48"/>
      <c r="H25" s="49"/>
      <c r="I25" s="49"/>
    </row>
    <row r="26" spans="1:9" ht="24" x14ac:dyDescent="0.2">
      <c r="A26" s="52">
        <v>14</v>
      </c>
      <c r="B26" s="54" t="s">
        <v>186</v>
      </c>
      <c r="C26" s="58" t="s">
        <v>25</v>
      </c>
      <c r="D26" s="55">
        <v>10</v>
      </c>
      <c r="E26" s="48"/>
      <c r="F26" s="49"/>
      <c r="G26" s="48"/>
      <c r="H26" s="49"/>
      <c r="I26" s="49"/>
    </row>
    <row r="27" spans="1:9" x14ac:dyDescent="0.2">
      <c r="A27" s="52">
        <v>15</v>
      </c>
      <c r="B27" s="54" t="s">
        <v>187</v>
      </c>
      <c r="C27" s="58" t="s">
        <v>41</v>
      </c>
      <c r="D27" s="55">
        <v>2</v>
      </c>
      <c r="E27" s="48"/>
      <c r="F27" s="49"/>
      <c r="G27" s="48"/>
      <c r="H27" s="49"/>
      <c r="I27" s="49"/>
    </row>
    <row r="28" spans="1:9" x14ac:dyDescent="0.2">
      <c r="A28" s="52">
        <v>16</v>
      </c>
      <c r="B28" s="54" t="s">
        <v>188</v>
      </c>
      <c r="C28" s="58" t="s">
        <v>25</v>
      </c>
      <c r="D28" s="55">
        <v>10</v>
      </c>
      <c r="E28" s="48"/>
      <c r="F28" s="49"/>
      <c r="G28" s="48"/>
      <c r="H28" s="49"/>
      <c r="I28" s="49"/>
    </row>
    <row r="29" spans="1:9" ht="24" x14ac:dyDescent="0.2">
      <c r="A29" s="52">
        <v>17</v>
      </c>
      <c r="B29" s="54" t="s">
        <v>189</v>
      </c>
      <c r="C29" s="58" t="s">
        <v>25</v>
      </c>
      <c r="D29" s="55">
        <v>1</v>
      </c>
      <c r="E29" s="48"/>
      <c r="F29" s="49"/>
      <c r="G29" s="48"/>
      <c r="H29" s="49"/>
      <c r="I29" s="49"/>
    </row>
    <row r="30" spans="1:9" ht="24" x14ac:dyDescent="0.2">
      <c r="A30" s="52">
        <v>18</v>
      </c>
      <c r="B30" s="54" t="s">
        <v>190</v>
      </c>
      <c r="C30" s="58" t="s">
        <v>25</v>
      </c>
      <c r="D30" s="55">
        <v>1</v>
      </c>
      <c r="E30" s="48"/>
      <c r="F30" s="49"/>
      <c r="G30" s="48"/>
      <c r="H30" s="49"/>
      <c r="I30" s="49"/>
    </row>
    <row r="31" spans="1:9" ht="24" x14ac:dyDescent="0.2">
      <c r="A31" s="52">
        <v>19</v>
      </c>
      <c r="B31" s="54" t="s">
        <v>191</v>
      </c>
      <c r="C31" s="58" t="s">
        <v>25</v>
      </c>
      <c r="D31" s="55">
        <v>2</v>
      </c>
      <c r="E31" s="48"/>
      <c r="F31" s="49"/>
      <c r="G31" s="48"/>
      <c r="H31" s="49"/>
      <c r="I31" s="49"/>
    </row>
    <row r="32" spans="1:9" ht="24" x14ac:dyDescent="0.2">
      <c r="A32" s="52">
        <v>20</v>
      </c>
      <c r="B32" s="54" t="s">
        <v>192</v>
      </c>
      <c r="C32" s="58" t="s">
        <v>25</v>
      </c>
      <c r="D32" s="55">
        <v>1</v>
      </c>
      <c r="E32" s="48"/>
      <c r="F32" s="49"/>
      <c r="G32" s="48"/>
      <c r="H32" s="49"/>
      <c r="I32" s="49"/>
    </row>
    <row r="33" spans="1:9" ht="24" x14ac:dyDescent="0.2">
      <c r="A33" s="52">
        <v>21</v>
      </c>
      <c r="B33" s="54" t="s">
        <v>193</v>
      </c>
      <c r="C33" s="58" t="s">
        <v>25</v>
      </c>
      <c r="D33" s="55">
        <v>1</v>
      </c>
      <c r="E33" s="48"/>
      <c r="F33" s="49"/>
      <c r="G33" s="48"/>
      <c r="H33" s="49"/>
      <c r="I33" s="49"/>
    </row>
    <row r="34" spans="1:9" x14ac:dyDescent="0.2">
      <c r="A34" s="52">
        <v>22</v>
      </c>
      <c r="B34" s="54" t="s">
        <v>194</v>
      </c>
      <c r="C34" s="58" t="s">
        <v>25</v>
      </c>
      <c r="D34" s="55">
        <v>32</v>
      </c>
      <c r="E34" s="48"/>
      <c r="F34" s="49"/>
      <c r="G34" s="48"/>
      <c r="H34" s="49"/>
      <c r="I34" s="49"/>
    </row>
    <row r="35" spans="1:9" x14ac:dyDescent="0.2">
      <c r="A35" s="52">
        <v>23</v>
      </c>
      <c r="B35" s="54" t="s">
        <v>195</v>
      </c>
      <c r="C35" s="58" t="s">
        <v>25</v>
      </c>
      <c r="D35" s="55">
        <v>4</v>
      </c>
      <c r="E35" s="48"/>
      <c r="F35" s="49"/>
      <c r="G35" s="48"/>
      <c r="H35" s="49"/>
      <c r="I35" s="49"/>
    </row>
    <row r="36" spans="1:9" ht="24" x14ac:dyDescent="0.2">
      <c r="A36" s="52">
        <v>24</v>
      </c>
      <c r="B36" s="54" t="s">
        <v>196</v>
      </c>
      <c r="C36" s="58" t="s">
        <v>25</v>
      </c>
      <c r="D36" s="55">
        <v>55</v>
      </c>
      <c r="E36" s="48"/>
      <c r="F36" s="49"/>
      <c r="G36" s="48"/>
      <c r="H36" s="49"/>
      <c r="I36" s="49"/>
    </row>
    <row r="37" spans="1:9" ht="24" x14ac:dyDescent="0.2">
      <c r="A37" s="52">
        <v>25</v>
      </c>
      <c r="B37" s="54" t="s">
        <v>197</v>
      </c>
      <c r="C37" s="58" t="s">
        <v>25</v>
      </c>
      <c r="D37" s="55">
        <v>4</v>
      </c>
      <c r="E37" s="48"/>
      <c r="F37" s="49"/>
      <c r="G37" s="48"/>
      <c r="H37" s="49"/>
      <c r="I37" s="49"/>
    </row>
    <row r="38" spans="1:9" x14ac:dyDescent="0.2">
      <c r="A38" s="52">
        <v>26</v>
      </c>
      <c r="B38" s="54" t="s">
        <v>198</v>
      </c>
      <c r="C38" s="58" t="s">
        <v>25</v>
      </c>
      <c r="D38" s="55">
        <v>5</v>
      </c>
      <c r="E38" s="48"/>
      <c r="F38" s="49"/>
      <c r="G38" s="48"/>
      <c r="H38" s="49"/>
      <c r="I38" s="49"/>
    </row>
    <row r="39" spans="1:9" x14ac:dyDescent="0.2">
      <c r="A39" s="52">
        <v>27</v>
      </c>
      <c r="B39" s="54" t="s">
        <v>199</v>
      </c>
      <c r="C39" s="58" t="s">
        <v>25</v>
      </c>
      <c r="D39" s="55">
        <v>1</v>
      </c>
      <c r="E39" s="48"/>
      <c r="F39" s="49"/>
      <c r="G39" s="48"/>
      <c r="H39" s="49"/>
      <c r="I39" s="49"/>
    </row>
    <row r="40" spans="1:9" ht="24" x14ac:dyDescent="0.2">
      <c r="A40" s="52">
        <v>28</v>
      </c>
      <c r="B40" s="54" t="s">
        <v>200</v>
      </c>
      <c r="C40" s="58" t="s">
        <v>25</v>
      </c>
      <c r="D40" s="55">
        <v>6</v>
      </c>
      <c r="E40" s="48"/>
      <c r="F40" s="49"/>
      <c r="G40" s="48"/>
      <c r="H40" s="49"/>
      <c r="I40" s="49"/>
    </row>
    <row r="41" spans="1:9" x14ac:dyDescent="0.2">
      <c r="A41" s="52">
        <v>29</v>
      </c>
      <c r="B41" s="54" t="s">
        <v>201</v>
      </c>
      <c r="C41" s="58" t="s">
        <v>25</v>
      </c>
      <c r="D41" s="55">
        <v>10</v>
      </c>
      <c r="E41" s="48"/>
      <c r="F41" s="49"/>
      <c r="G41" s="48"/>
      <c r="H41" s="49"/>
      <c r="I41" s="49"/>
    </row>
    <row r="42" spans="1:9" x14ac:dyDescent="0.2">
      <c r="A42" s="87" t="s">
        <v>22</v>
      </c>
      <c r="B42" s="88"/>
      <c r="C42" s="88"/>
      <c r="D42" s="88"/>
      <c r="E42" s="88"/>
      <c r="F42" s="88"/>
      <c r="G42" s="88"/>
      <c r="H42" s="89"/>
      <c r="I42" s="53">
        <f>SUM(I38:I41)</f>
        <v>0</v>
      </c>
    </row>
  </sheetData>
  <mergeCells count="14">
    <mergeCell ref="A42:H42"/>
    <mergeCell ref="A11:A12"/>
    <mergeCell ref="B11:B12"/>
    <mergeCell ref="C11:C12"/>
    <mergeCell ref="E11:F11"/>
    <mergeCell ref="G11:H11"/>
    <mergeCell ref="A9:B9"/>
    <mergeCell ref="G4:H4"/>
    <mergeCell ref="A6:I6"/>
    <mergeCell ref="A8:B8"/>
    <mergeCell ref="G1:I1"/>
    <mergeCell ref="G2:I2"/>
    <mergeCell ref="G3:I3"/>
    <mergeCell ref="B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СМР</vt:lpstr>
      <vt:lpstr>СКС</vt:lpstr>
      <vt:lpstr>СМР!Область_печати</vt:lpstr>
    </vt:vector>
  </TitlesOfParts>
  <Company>Pioner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</dc:creator>
  <cp:lastModifiedBy>Блажко Елена Александровна</cp:lastModifiedBy>
  <cp:lastPrinted>2012-10-25T11:29:17Z</cp:lastPrinted>
  <dcterms:created xsi:type="dcterms:W3CDTF">2004-07-12T16:53:24Z</dcterms:created>
  <dcterms:modified xsi:type="dcterms:W3CDTF">2020-07-27T03:35:32Z</dcterms:modified>
</cp:coreProperties>
</file>